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Black\YandexDisk\Информация для клиентов\Faber\"/>
    </mc:Choice>
  </mc:AlternateContent>
  <xr:revisionPtr revIDLastSave="0" documentId="8_{8BDBD6C8-D2F2-4E46-8EE5-25DDBB6C3819}" xr6:coauthVersionLast="47" xr6:coauthVersionMax="47" xr10:uidLastSave="{00000000-0000-0000-0000-000000000000}"/>
  <bookViews>
    <workbookView xWindow="9180" yWindow="0" windowWidth="19620" windowHeight="15480" tabRatio="500"/>
  </bookViews>
  <sheets>
    <sheet name="Оглавление" sheetId="1" r:id="rId1"/>
    <sheet name="Общая таблица" sheetId="2" r:id="rId2"/>
    <sheet name="Заказ" sheetId="3" r:id="rId3"/>
    <sheet name="Избранный ассортимент" sheetId="4" state="hidden" r:id="rId4"/>
    <sheet name="Встраиваемые в шкаф" sheetId="5" r:id="rId5"/>
    <sheet name="Настенные" sheetId="6" r:id="rId6"/>
    <sheet name="Встраиваемые в потолок и стол." sheetId="7" r:id="rId7"/>
    <sheet name="Островные" sheetId="8" r:id="rId8"/>
    <sheet name="Островные Up&amp;Down" sheetId="9" r:id="rId9"/>
    <sheet name="Угловые" sheetId="10" r:id="rId10"/>
    <sheet name="Варочные поверхности" sheetId="11" r:id="rId11"/>
    <sheet name="SPECIAL" sheetId="12" r:id="rId12"/>
    <sheet name="Аксессуары" sheetId="13" r:id="rId13"/>
    <sheet name="Снятые с производства" sheetId="14" r:id="rId14"/>
    <sheet name="Соответствие угольных фильтров" sheetId="15" r:id="rId15"/>
  </sheets>
  <definedNames>
    <definedName name="__xlnm._FilterDatabase" localSheetId="11">SPECIAL!$A$7:$M$7</definedName>
    <definedName name="__xlnm._FilterDatabase" localSheetId="12">Аксессуары!$B$9:$F$95</definedName>
    <definedName name="__xlnm._FilterDatabase" localSheetId="10">'Варочные поверхности'!$A$7:$L$13</definedName>
    <definedName name="__xlnm._FilterDatabase" localSheetId="6">'Встраиваемые в потолок и стол.'!$B$8:$L$36</definedName>
    <definedName name="__xlnm._FilterDatabase" localSheetId="4">'Встраиваемые в шкаф'!$B$8:$L$74</definedName>
    <definedName name="__xlnm._FilterDatabase" localSheetId="2">Заказ!$A$7:$M$400</definedName>
    <definedName name="__xlnm._FilterDatabase" localSheetId="3">'Избранный ассортимент'!$A$1:$I$57</definedName>
    <definedName name="__xlnm._FilterDatabase" localSheetId="5">Настенные!$B$8:$L$104</definedName>
    <definedName name="__xlnm._FilterDatabase" localSheetId="1">'Общая таблица'!$A$7:$H$349</definedName>
    <definedName name="__xlnm._FilterDatabase" localSheetId="7">Островные!$B$8:$L$36</definedName>
    <definedName name="__xlnm._FilterDatabase" localSheetId="8">'Островные Up&amp;Down'!$A$7:$M$38</definedName>
    <definedName name="__xlnm._FilterDatabase" localSheetId="13">'Снятые с производства'!$A$7:$C$13</definedName>
    <definedName name="__xlnm._FilterDatabase" localSheetId="14">'Соответствие угольных фильтров'!$A$6:$D$196</definedName>
    <definedName name="_xlnm._FilterDatabase" localSheetId="11" hidden="1">SPECIAL!$A$7:$M$7</definedName>
    <definedName name="_xlnm._FilterDatabase" localSheetId="12" hidden="1">Аксессуары!$B$9:$F$95</definedName>
    <definedName name="_xlnm._FilterDatabase" localSheetId="10" hidden="1">'Варочные поверхности'!$A$7:$L$13</definedName>
    <definedName name="_xlnm._FilterDatabase" localSheetId="6" hidden="1">'Встраиваемые в потолок и стол.'!$B$8:$L$36</definedName>
    <definedName name="_xlnm._FilterDatabase" localSheetId="4" hidden="1">'Встраиваемые в шкаф'!$B$8:$L$74</definedName>
    <definedName name="_xlnm._FilterDatabase" localSheetId="2" hidden="1">Заказ!$A$7:$M$400</definedName>
    <definedName name="_xlnm._FilterDatabase" localSheetId="3" hidden="1">'Избранный ассортимент'!$A$1:$I$57</definedName>
    <definedName name="_xlnm._FilterDatabase" localSheetId="5" hidden="1">Настенные!$B$8:$L$104</definedName>
    <definedName name="_xlnm._FilterDatabase" localSheetId="1" hidden="1">'Общая таблица'!$A$7:$H$349</definedName>
    <definedName name="_xlnm._FilterDatabase" localSheetId="7" hidden="1">Островные!$B$8:$L$36</definedName>
    <definedName name="_xlnm._FilterDatabase" localSheetId="8" hidden="1">'Островные Up&amp;Down'!$A$7:$M$38</definedName>
    <definedName name="_xlnm._FilterDatabase" localSheetId="13" hidden="1">'Снятые с производства'!$A$7:$C$13</definedName>
    <definedName name="_xlnm._FilterDatabase" localSheetId="14" hidden="1">'Соответствие угольных фильтров'!$A$6:$D$196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" i="12" l="1"/>
  <c r="L9" i="12"/>
  <c r="M9" i="12"/>
  <c r="E10" i="12"/>
  <c r="L10" i="12"/>
  <c r="M10" i="12"/>
  <c r="E11" i="12"/>
  <c r="L11" i="12"/>
  <c r="M11" i="12"/>
  <c r="E12" i="12"/>
  <c r="L12" i="12"/>
  <c r="M12" i="12"/>
  <c r="M13" i="12"/>
  <c r="E15" i="12"/>
  <c r="L15" i="12"/>
  <c r="M15" i="12"/>
  <c r="E16" i="12"/>
  <c r="L16" i="12"/>
  <c r="M16" i="12"/>
  <c r="E17" i="12"/>
  <c r="L17" i="12"/>
  <c r="M17" i="12"/>
  <c r="E18" i="12"/>
  <c r="L18" i="12"/>
  <c r="M18" i="12"/>
  <c r="E19" i="12"/>
  <c r="L19" i="12"/>
  <c r="M19" i="12"/>
  <c r="E20" i="12"/>
  <c r="L20" i="12"/>
  <c r="M20" i="12"/>
  <c r="E21" i="12"/>
  <c r="L21" i="12"/>
  <c r="M21" i="12"/>
  <c r="E22" i="12"/>
  <c r="L22" i="12"/>
  <c r="M22" i="12"/>
  <c r="E23" i="12"/>
  <c r="L23" i="12"/>
  <c r="M23" i="12"/>
  <c r="E24" i="12"/>
  <c r="L24" i="12"/>
  <c r="M24" i="12"/>
  <c r="E25" i="12"/>
  <c r="L25" i="12"/>
  <c r="M25" i="12"/>
  <c r="M26" i="12"/>
  <c r="G11" i="13"/>
  <c r="G12" i="13"/>
  <c r="G13" i="13"/>
  <c r="G14" i="13"/>
  <c r="G15" i="13"/>
  <c r="G16" i="13"/>
  <c r="G17" i="13"/>
  <c r="G18" i="13"/>
  <c r="G19" i="13"/>
  <c r="G20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4" i="13"/>
  <c r="G55" i="13"/>
  <c r="G56" i="13"/>
  <c r="G57" i="13"/>
  <c r="G58" i="13"/>
  <c r="G59" i="13"/>
  <c r="G60" i="13"/>
  <c r="G67" i="13"/>
  <c r="G68" i="13"/>
  <c r="G69" i="13"/>
  <c r="G70" i="13"/>
  <c r="G71" i="13"/>
  <c r="G72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E8" i="11"/>
  <c r="L8" i="11"/>
  <c r="M8" i="11"/>
  <c r="E9" i="11"/>
  <c r="L9" i="11"/>
  <c r="M9" i="11"/>
  <c r="E10" i="11"/>
  <c r="L10" i="11"/>
  <c r="M10" i="11"/>
  <c r="E11" i="11"/>
  <c r="L11" i="11"/>
  <c r="M11" i="11"/>
  <c r="E12" i="11"/>
  <c r="L12" i="11"/>
  <c r="M12" i="11"/>
  <c r="E13" i="11"/>
  <c r="L13" i="11"/>
  <c r="M13" i="11"/>
  <c r="E9" i="7"/>
  <c r="L9" i="7"/>
  <c r="M9" i="7"/>
  <c r="E10" i="7"/>
  <c r="L10" i="7"/>
  <c r="M10" i="7"/>
  <c r="E11" i="7"/>
  <c r="L11" i="7"/>
  <c r="M11" i="7"/>
  <c r="E12" i="7"/>
  <c r="L12" i="7"/>
  <c r="M12" i="7"/>
  <c r="E13" i="7"/>
  <c r="L13" i="7"/>
  <c r="M13" i="7"/>
  <c r="E14" i="7"/>
  <c r="L14" i="7"/>
  <c r="M14" i="7"/>
  <c r="E15" i="7"/>
  <c r="L15" i="7"/>
  <c r="M15" i="7"/>
  <c r="E16" i="7"/>
  <c r="L16" i="7"/>
  <c r="M16" i="7"/>
  <c r="E17" i="7"/>
  <c r="L17" i="7"/>
  <c r="M17" i="7"/>
  <c r="E19" i="7"/>
  <c r="L19" i="7"/>
  <c r="M19" i="7"/>
  <c r="E20" i="7"/>
  <c r="L20" i="7"/>
  <c r="M20" i="7"/>
  <c r="E21" i="7"/>
  <c r="L21" i="7"/>
  <c r="M21" i="7"/>
  <c r="E22" i="7"/>
  <c r="L22" i="7"/>
  <c r="M22" i="7"/>
  <c r="E23" i="7"/>
  <c r="L23" i="7"/>
  <c r="M23" i="7"/>
  <c r="E24" i="7"/>
  <c r="L24" i="7"/>
  <c r="M24" i="7"/>
  <c r="E25" i="7"/>
  <c r="L25" i="7"/>
  <c r="M25" i="7"/>
  <c r="E26" i="7"/>
  <c r="L26" i="7"/>
  <c r="M26" i="7"/>
  <c r="E27" i="7"/>
  <c r="L27" i="7"/>
  <c r="M27" i="7"/>
  <c r="E28" i="7"/>
  <c r="L28" i="7"/>
  <c r="M28" i="7"/>
  <c r="E29" i="7"/>
  <c r="L29" i="7"/>
  <c r="M29" i="7"/>
  <c r="E30" i="7"/>
  <c r="L30" i="7"/>
  <c r="M30" i="7"/>
  <c r="E31" i="7"/>
  <c r="L31" i="7"/>
  <c r="M31" i="7"/>
  <c r="E32" i="7"/>
  <c r="L32" i="7"/>
  <c r="M32" i="7"/>
  <c r="E33" i="7"/>
  <c r="L33" i="7"/>
  <c r="M33" i="7"/>
  <c r="E34" i="7"/>
  <c r="L34" i="7"/>
  <c r="M34" i="7"/>
  <c r="E35" i="7"/>
  <c r="L35" i="7"/>
  <c r="M35" i="7"/>
  <c r="E36" i="7"/>
  <c r="L36" i="7"/>
  <c r="M36" i="7"/>
  <c r="E9" i="5"/>
  <c r="L9" i="5"/>
  <c r="M9" i="5"/>
  <c r="E10" i="5"/>
  <c r="L10" i="5"/>
  <c r="M10" i="5"/>
  <c r="E11" i="5"/>
  <c r="L11" i="5"/>
  <c r="M11" i="5"/>
  <c r="E12" i="5"/>
  <c r="L12" i="5"/>
  <c r="M12" i="5"/>
  <c r="E13" i="5"/>
  <c r="L13" i="5"/>
  <c r="M13" i="5"/>
  <c r="E14" i="5"/>
  <c r="L14" i="5"/>
  <c r="M14" i="5"/>
  <c r="E15" i="5"/>
  <c r="L15" i="5"/>
  <c r="M15" i="5"/>
  <c r="E16" i="5"/>
  <c r="L16" i="5"/>
  <c r="M16" i="5"/>
  <c r="E17" i="5"/>
  <c r="L17" i="5"/>
  <c r="M17" i="5"/>
  <c r="E18" i="5"/>
  <c r="L18" i="5"/>
  <c r="M18" i="5"/>
  <c r="E19" i="5"/>
  <c r="L19" i="5"/>
  <c r="M19" i="5"/>
  <c r="E20" i="5"/>
  <c r="L20" i="5"/>
  <c r="M20" i="5"/>
  <c r="E21" i="5"/>
  <c r="L21" i="5"/>
  <c r="M21" i="5"/>
  <c r="E22" i="5"/>
  <c r="L22" i="5"/>
  <c r="M22" i="5"/>
  <c r="E23" i="5"/>
  <c r="L23" i="5"/>
  <c r="M23" i="5"/>
  <c r="E24" i="5"/>
  <c r="L24" i="5"/>
  <c r="M24" i="5"/>
  <c r="E25" i="5"/>
  <c r="L25" i="5"/>
  <c r="M25" i="5"/>
  <c r="E26" i="5"/>
  <c r="L26" i="5"/>
  <c r="M26" i="5"/>
  <c r="E27" i="5"/>
  <c r="L27" i="5"/>
  <c r="M27" i="5"/>
  <c r="E28" i="5"/>
  <c r="L28" i="5"/>
  <c r="M28" i="5"/>
  <c r="E29" i="5"/>
  <c r="L29" i="5"/>
  <c r="M29" i="5"/>
  <c r="E30" i="5"/>
  <c r="L30" i="5"/>
  <c r="M30" i="5"/>
  <c r="E31" i="5"/>
  <c r="L31" i="5"/>
  <c r="M31" i="5"/>
  <c r="E32" i="5"/>
  <c r="L32" i="5"/>
  <c r="M32" i="5"/>
  <c r="E33" i="5"/>
  <c r="L33" i="5"/>
  <c r="M33" i="5"/>
  <c r="E34" i="5"/>
  <c r="L34" i="5"/>
  <c r="M34" i="5"/>
  <c r="E35" i="5"/>
  <c r="L35" i="5"/>
  <c r="M35" i="5"/>
  <c r="E36" i="5"/>
  <c r="L36" i="5"/>
  <c r="M36" i="5"/>
  <c r="E37" i="5"/>
  <c r="L37" i="5"/>
  <c r="M37" i="5"/>
  <c r="E38" i="5"/>
  <c r="L38" i="5"/>
  <c r="M38" i="5"/>
  <c r="E39" i="5"/>
  <c r="L39" i="5"/>
  <c r="M39" i="5"/>
  <c r="E40" i="5"/>
  <c r="L40" i="5"/>
  <c r="M40" i="5"/>
  <c r="E41" i="5"/>
  <c r="L41" i="5"/>
  <c r="M41" i="5"/>
  <c r="E42" i="5"/>
  <c r="L42" i="5"/>
  <c r="M42" i="5"/>
  <c r="E43" i="5"/>
  <c r="L43" i="5"/>
  <c r="M43" i="5"/>
  <c r="E44" i="5"/>
  <c r="L44" i="5"/>
  <c r="M44" i="5"/>
  <c r="E45" i="5"/>
  <c r="L45" i="5"/>
  <c r="M45" i="5"/>
  <c r="E46" i="5"/>
  <c r="L46" i="5"/>
  <c r="M46" i="5"/>
  <c r="E47" i="5"/>
  <c r="L47" i="5"/>
  <c r="M47" i="5"/>
  <c r="E48" i="5"/>
  <c r="L48" i="5"/>
  <c r="M48" i="5"/>
  <c r="E49" i="5"/>
  <c r="L49" i="5"/>
  <c r="M49" i="5"/>
  <c r="E50" i="5"/>
  <c r="L50" i="5"/>
  <c r="M50" i="5"/>
  <c r="E51" i="5"/>
  <c r="L51" i="5"/>
  <c r="M51" i="5"/>
  <c r="E52" i="5"/>
  <c r="L52" i="5"/>
  <c r="M52" i="5"/>
  <c r="E53" i="5"/>
  <c r="L53" i="5"/>
  <c r="M53" i="5"/>
  <c r="E54" i="5"/>
  <c r="L54" i="5"/>
  <c r="M54" i="5"/>
  <c r="E55" i="5"/>
  <c r="L55" i="5"/>
  <c r="M55" i="5"/>
  <c r="E56" i="5"/>
  <c r="L56" i="5"/>
  <c r="M56" i="5"/>
  <c r="E57" i="5"/>
  <c r="L57" i="5"/>
  <c r="M57" i="5"/>
  <c r="E58" i="5"/>
  <c r="L58" i="5"/>
  <c r="M58" i="5"/>
  <c r="E59" i="5"/>
  <c r="L59" i="5"/>
  <c r="M59" i="5"/>
  <c r="E60" i="5"/>
  <c r="L60" i="5"/>
  <c r="M60" i="5"/>
  <c r="E61" i="5"/>
  <c r="L61" i="5"/>
  <c r="M61" i="5"/>
  <c r="E62" i="5"/>
  <c r="L62" i="5"/>
  <c r="M62" i="5"/>
  <c r="E63" i="5"/>
  <c r="L63" i="5"/>
  <c r="M63" i="5"/>
  <c r="E64" i="5"/>
  <c r="L64" i="5"/>
  <c r="M64" i="5"/>
  <c r="E65" i="5"/>
  <c r="L65" i="5"/>
  <c r="M65" i="5"/>
  <c r="E66" i="5"/>
  <c r="L66" i="5"/>
  <c r="M66" i="5"/>
  <c r="E67" i="5"/>
  <c r="L67" i="5"/>
  <c r="M67" i="5"/>
  <c r="E68" i="5"/>
  <c r="L68" i="5"/>
  <c r="M68" i="5"/>
  <c r="E69" i="5"/>
  <c r="L69" i="5"/>
  <c r="M69" i="5"/>
  <c r="E70" i="5"/>
  <c r="L70" i="5"/>
  <c r="M70" i="5"/>
  <c r="E71" i="5"/>
  <c r="L71" i="5"/>
  <c r="M71" i="5"/>
  <c r="E72" i="5"/>
  <c r="L72" i="5"/>
  <c r="M72" i="5"/>
  <c r="E73" i="5"/>
  <c r="L73" i="5"/>
  <c r="M73" i="5"/>
  <c r="E74" i="5"/>
  <c r="L74" i="5"/>
  <c r="M74" i="5"/>
  <c r="K6" i="3"/>
  <c r="D8" i="3"/>
  <c r="E8" i="3"/>
  <c r="G8" i="3"/>
  <c r="H8" i="3"/>
  <c r="N8" i="3"/>
  <c r="D9" i="3"/>
  <c r="E9" i="3"/>
  <c r="G9" i="3" s="1"/>
  <c r="H9" i="3"/>
  <c r="N9" i="3"/>
  <c r="D10" i="3"/>
  <c r="E10" i="3"/>
  <c r="G10" i="3"/>
  <c r="H10" i="3"/>
  <c r="N10" i="3"/>
  <c r="D11" i="3"/>
  <c r="E11" i="3"/>
  <c r="G11" i="3"/>
  <c r="H11" i="3"/>
  <c r="M11" i="3"/>
  <c r="N11" i="3"/>
  <c r="D12" i="3"/>
  <c r="E12" i="3"/>
  <c r="G12" i="3"/>
  <c r="H12" i="3"/>
  <c r="M12" i="3"/>
  <c r="N12" i="3"/>
  <c r="D13" i="3"/>
  <c r="E13" i="3"/>
  <c r="G13" i="3"/>
  <c r="H13" i="3"/>
  <c r="M13" i="3"/>
  <c r="N13" i="3"/>
  <c r="D14" i="3"/>
  <c r="E14" i="3"/>
  <c r="G14" i="3"/>
  <c r="H14" i="3"/>
  <c r="M14" i="3"/>
  <c r="N14" i="3"/>
  <c r="D15" i="3"/>
  <c r="E15" i="3"/>
  <c r="G15" i="3"/>
  <c r="H15" i="3"/>
  <c r="M15" i="3"/>
  <c r="N15" i="3"/>
  <c r="D16" i="3"/>
  <c r="E16" i="3"/>
  <c r="G16" i="3"/>
  <c r="H16" i="3"/>
  <c r="M16" i="3"/>
  <c r="N16" i="3"/>
  <c r="D17" i="3"/>
  <c r="E17" i="3"/>
  <c r="G17" i="3"/>
  <c r="H17" i="3"/>
  <c r="M17" i="3"/>
  <c r="N17" i="3"/>
  <c r="D18" i="3"/>
  <c r="E18" i="3"/>
  <c r="G18" i="3"/>
  <c r="H18" i="3"/>
  <c r="M18" i="3"/>
  <c r="N18" i="3"/>
  <c r="D19" i="3"/>
  <c r="E19" i="3"/>
  <c r="G19" i="3"/>
  <c r="H19" i="3"/>
  <c r="M19" i="3"/>
  <c r="N19" i="3"/>
  <c r="D20" i="3"/>
  <c r="E20" i="3"/>
  <c r="G20" i="3"/>
  <c r="H20" i="3"/>
  <c r="M20" i="3"/>
  <c r="N20" i="3"/>
  <c r="D21" i="3"/>
  <c r="E21" i="3"/>
  <c r="G21" i="3"/>
  <c r="H21" i="3"/>
  <c r="M21" i="3"/>
  <c r="N21" i="3"/>
  <c r="D22" i="3"/>
  <c r="E22" i="3"/>
  <c r="G22" i="3"/>
  <c r="H22" i="3"/>
  <c r="M22" i="3"/>
  <c r="N22" i="3"/>
  <c r="D23" i="3"/>
  <c r="E23" i="3"/>
  <c r="G23" i="3"/>
  <c r="H23" i="3"/>
  <c r="M23" i="3"/>
  <c r="N23" i="3"/>
  <c r="D24" i="3"/>
  <c r="E24" i="3"/>
  <c r="G24" i="3"/>
  <c r="H24" i="3"/>
  <c r="M24" i="3"/>
  <c r="N24" i="3"/>
  <c r="D25" i="3"/>
  <c r="E25" i="3"/>
  <c r="G25" i="3"/>
  <c r="H25" i="3"/>
  <c r="M25" i="3"/>
  <c r="N25" i="3"/>
  <c r="D26" i="3"/>
  <c r="E26" i="3"/>
  <c r="G26" i="3"/>
  <c r="H26" i="3"/>
  <c r="M26" i="3"/>
  <c r="N26" i="3"/>
  <c r="D27" i="3"/>
  <c r="E27" i="3"/>
  <c r="G27" i="3"/>
  <c r="H27" i="3"/>
  <c r="M27" i="3"/>
  <c r="N27" i="3"/>
  <c r="D28" i="3"/>
  <c r="E28" i="3"/>
  <c r="G28" i="3"/>
  <c r="H28" i="3"/>
  <c r="M28" i="3"/>
  <c r="N28" i="3"/>
  <c r="D29" i="3"/>
  <c r="E29" i="3"/>
  <c r="G29" i="3"/>
  <c r="H29" i="3"/>
  <c r="M29" i="3"/>
  <c r="N29" i="3"/>
  <c r="D30" i="3"/>
  <c r="E30" i="3"/>
  <c r="G30" i="3"/>
  <c r="H30" i="3"/>
  <c r="M30" i="3"/>
  <c r="N30" i="3"/>
  <c r="D31" i="3"/>
  <c r="E31" i="3"/>
  <c r="G31" i="3"/>
  <c r="H31" i="3"/>
  <c r="M31" i="3"/>
  <c r="N31" i="3"/>
  <c r="D32" i="3"/>
  <c r="E32" i="3"/>
  <c r="G32" i="3"/>
  <c r="H32" i="3"/>
  <c r="M32" i="3"/>
  <c r="N32" i="3"/>
  <c r="D33" i="3"/>
  <c r="E33" i="3"/>
  <c r="G33" i="3"/>
  <c r="H33" i="3"/>
  <c r="M33" i="3"/>
  <c r="N33" i="3"/>
  <c r="D34" i="3"/>
  <c r="E34" i="3"/>
  <c r="G34" i="3"/>
  <c r="H34" i="3"/>
  <c r="M34" i="3"/>
  <c r="N34" i="3"/>
  <c r="D35" i="3"/>
  <c r="E35" i="3"/>
  <c r="G35" i="3"/>
  <c r="H35" i="3"/>
  <c r="M35" i="3"/>
  <c r="N35" i="3"/>
  <c r="D36" i="3"/>
  <c r="E36" i="3"/>
  <c r="G36" i="3"/>
  <c r="H36" i="3"/>
  <c r="M36" i="3"/>
  <c r="N36" i="3"/>
  <c r="D37" i="3"/>
  <c r="E37" i="3"/>
  <c r="G37" i="3"/>
  <c r="H37" i="3"/>
  <c r="M37" i="3"/>
  <c r="N37" i="3"/>
  <c r="D38" i="3"/>
  <c r="E38" i="3"/>
  <c r="G38" i="3"/>
  <c r="H38" i="3"/>
  <c r="M38" i="3"/>
  <c r="N38" i="3"/>
  <c r="D39" i="3"/>
  <c r="E39" i="3"/>
  <c r="G39" i="3"/>
  <c r="H39" i="3"/>
  <c r="M39" i="3"/>
  <c r="N39" i="3"/>
  <c r="D40" i="3"/>
  <c r="E40" i="3"/>
  <c r="G40" i="3"/>
  <c r="H40" i="3"/>
  <c r="M40" i="3"/>
  <c r="N40" i="3"/>
  <c r="D41" i="3"/>
  <c r="E41" i="3"/>
  <c r="G41" i="3"/>
  <c r="H41" i="3"/>
  <c r="M41" i="3"/>
  <c r="N41" i="3"/>
  <c r="D42" i="3"/>
  <c r="E42" i="3"/>
  <c r="G42" i="3"/>
  <c r="H42" i="3"/>
  <c r="M42" i="3"/>
  <c r="N42" i="3"/>
  <c r="D43" i="3"/>
  <c r="E43" i="3"/>
  <c r="G43" i="3"/>
  <c r="H43" i="3"/>
  <c r="M43" i="3"/>
  <c r="N43" i="3"/>
  <c r="D44" i="3"/>
  <c r="E44" i="3"/>
  <c r="G44" i="3"/>
  <c r="H44" i="3"/>
  <c r="M44" i="3"/>
  <c r="N44" i="3"/>
  <c r="D45" i="3"/>
  <c r="E45" i="3"/>
  <c r="G45" i="3"/>
  <c r="H45" i="3"/>
  <c r="M45" i="3"/>
  <c r="N45" i="3"/>
  <c r="D46" i="3"/>
  <c r="E46" i="3"/>
  <c r="G46" i="3"/>
  <c r="H46" i="3"/>
  <c r="M46" i="3"/>
  <c r="N46" i="3"/>
  <c r="D47" i="3"/>
  <c r="E47" i="3"/>
  <c r="G47" i="3"/>
  <c r="H47" i="3"/>
  <c r="M47" i="3"/>
  <c r="N47" i="3"/>
  <c r="D48" i="3"/>
  <c r="E48" i="3"/>
  <c r="G48" i="3"/>
  <c r="H48" i="3"/>
  <c r="M48" i="3"/>
  <c r="N48" i="3"/>
  <c r="D49" i="3"/>
  <c r="E49" i="3"/>
  <c r="G49" i="3"/>
  <c r="H49" i="3"/>
  <c r="M49" i="3"/>
  <c r="N49" i="3"/>
  <c r="D50" i="3"/>
  <c r="E50" i="3"/>
  <c r="G50" i="3"/>
  <c r="H50" i="3"/>
  <c r="M50" i="3"/>
  <c r="N50" i="3"/>
  <c r="D51" i="3"/>
  <c r="E51" i="3"/>
  <c r="G51" i="3"/>
  <c r="H51" i="3"/>
  <c r="M51" i="3"/>
  <c r="N51" i="3"/>
  <c r="D52" i="3"/>
  <c r="E52" i="3"/>
  <c r="G52" i="3"/>
  <c r="H52" i="3"/>
  <c r="M52" i="3"/>
  <c r="N52" i="3"/>
  <c r="D53" i="3"/>
  <c r="E53" i="3"/>
  <c r="G53" i="3"/>
  <c r="H53" i="3"/>
  <c r="M53" i="3"/>
  <c r="N53" i="3"/>
  <c r="D54" i="3"/>
  <c r="E54" i="3"/>
  <c r="G54" i="3"/>
  <c r="H54" i="3"/>
  <c r="M54" i="3"/>
  <c r="N54" i="3"/>
  <c r="D55" i="3"/>
  <c r="E55" i="3"/>
  <c r="G55" i="3"/>
  <c r="H55" i="3"/>
  <c r="M55" i="3"/>
  <c r="N55" i="3"/>
  <c r="D56" i="3"/>
  <c r="E56" i="3"/>
  <c r="G56" i="3"/>
  <c r="H56" i="3"/>
  <c r="M56" i="3"/>
  <c r="N56" i="3"/>
  <c r="D57" i="3"/>
  <c r="E57" i="3"/>
  <c r="G57" i="3"/>
  <c r="H57" i="3"/>
  <c r="M57" i="3"/>
  <c r="N57" i="3"/>
  <c r="D58" i="3"/>
  <c r="G58" i="3"/>
  <c r="H58" i="3"/>
  <c r="M58" i="3"/>
  <c r="N58" i="3"/>
  <c r="D59" i="3"/>
  <c r="E59" i="3"/>
  <c r="G59" i="3" s="1"/>
  <c r="H59" i="3"/>
  <c r="M59" i="3"/>
  <c r="N59" i="3"/>
  <c r="D60" i="3"/>
  <c r="E60" i="3"/>
  <c r="G60" i="3" s="1"/>
  <c r="H60" i="3"/>
  <c r="M60" i="3"/>
  <c r="N60" i="3"/>
  <c r="D61" i="3"/>
  <c r="E61" i="3"/>
  <c r="G61" i="3" s="1"/>
  <c r="H61" i="3"/>
  <c r="M61" i="3"/>
  <c r="N61" i="3"/>
  <c r="D62" i="3"/>
  <c r="E62" i="3"/>
  <c r="G62" i="3" s="1"/>
  <c r="H62" i="3"/>
  <c r="M62" i="3"/>
  <c r="N62" i="3"/>
  <c r="D63" i="3"/>
  <c r="E63" i="3"/>
  <c r="G63" i="3" s="1"/>
  <c r="H63" i="3"/>
  <c r="M63" i="3"/>
  <c r="N63" i="3"/>
  <c r="D64" i="3"/>
  <c r="E64" i="3"/>
  <c r="G64" i="3" s="1"/>
  <c r="H64" i="3"/>
  <c r="M64" i="3"/>
  <c r="N64" i="3"/>
  <c r="D65" i="3"/>
  <c r="E65" i="3"/>
  <c r="G65" i="3" s="1"/>
  <c r="H65" i="3"/>
  <c r="M65" i="3"/>
  <c r="N65" i="3"/>
  <c r="D66" i="3"/>
  <c r="E66" i="3"/>
  <c r="G66" i="3" s="1"/>
  <c r="H66" i="3"/>
  <c r="M66" i="3"/>
  <c r="N66" i="3"/>
  <c r="D67" i="3"/>
  <c r="E67" i="3"/>
  <c r="G67" i="3" s="1"/>
  <c r="H67" i="3"/>
  <c r="M67" i="3"/>
  <c r="N67" i="3"/>
  <c r="D68" i="3"/>
  <c r="E68" i="3"/>
  <c r="G68" i="3" s="1"/>
  <c r="I68" i="3" s="1"/>
  <c r="H68" i="3"/>
  <c r="M68" i="3"/>
  <c r="N68" i="3"/>
  <c r="D69" i="3"/>
  <c r="E69" i="3"/>
  <c r="G69" i="3" s="1"/>
  <c r="H69" i="3"/>
  <c r="M69" i="3"/>
  <c r="N69" i="3"/>
  <c r="D70" i="3"/>
  <c r="E70" i="3"/>
  <c r="G70" i="3" s="1"/>
  <c r="H70" i="3"/>
  <c r="M70" i="3"/>
  <c r="N70" i="3"/>
  <c r="D71" i="3"/>
  <c r="E71" i="3"/>
  <c r="G71" i="3" s="1"/>
  <c r="H71" i="3"/>
  <c r="M71" i="3"/>
  <c r="N71" i="3"/>
  <c r="D72" i="3"/>
  <c r="E72" i="3"/>
  <c r="G72" i="3" s="1"/>
  <c r="H72" i="3"/>
  <c r="I72" i="3" s="1"/>
  <c r="J72" i="3" s="1"/>
  <c r="L72" i="3" s="1"/>
  <c r="M72" i="3"/>
  <c r="N72" i="3"/>
  <c r="D73" i="3"/>
  <c r="E73" i="3"/>
  <c r="G73" i="3" s="1"/>
  <c r="H73" i="3"/>
  <c r="M73" i="3"/>
  <c r="N73" i="3"/>
  <c r="D74" i="3"/>
  <c r="E74" i="3"/>
  <c r="G74" i="3" s="1"/>
  <c r="H74" i="3"/>
  <c r="M74" i="3"/>
  <c r="N74" i="3"/>
  <c r="D75" i="3"/>
  <c r="E75" i="3"/>
  <c r="G75" i="3" s="1"/>
  <c r="H75" i="3"/>
  <c r="M75" i="3"/>
  <c r="N75" i="3"/>
  <c r="D76" i="3"/>
  <c r="E76" i="3"/>
  <c r="G76" i="3" s="1"/>
  <c r="H76" i="3"/>
  <c r="M76" i="3"/>
  <c r="N76" i="3"/>
  <c r="D77" i="3"/>
  <c r="E77" i="3"/>
  <c r="G77" i="3" s="1"/>
  <c r="H77" i="3"/>
  <c r="M77" i="3"/>
  <c r="N77" i="3"/>
  <c r="D78" i="3"/>
  <c r="E78" i="3"/>
  <c r="G78" i="3" s="1"/>
  <c r="H78" i="3"/>
  <c r="M78" i="3"/>
  <c r="N78" i="3"/>
  <c r="D79" i="3"/>
  <c r="E79" i="3"/>
  <c r="G79" i="3" s="1"/>
  <c r="H79" i="3"/>
  <c r="M79" i="3"/>
  <c r="N79" i="3"/>
  <c r="D80" i="3"/>
  <c r="E80" i="3"/>
  <c r="G80" i="3" s="1"/>
  <c r="I80" i="3" s="1"/>
  <c r="H80" i="3"/>
  <c r="M80" i="3"/>
  <c r="N80" i="3"/>
  <c r="D81" i="3"/>
  <c r="E81" i="3"/>
  <c r="G81" i="3" s="1"/>
  <c r="H81" i="3"/>
  <c r="M81" i="3"/>
  <c r="N81" i="3"/>
  <c r="D82" i="3"/>
  <c r="E82" i="3"/>
  <c r="G82" i="3" s="1"/>
  <c r="H82" i="3"/>
  <c r="M82" i="3"/>
  <c r="N82" i="3"/>
  <c r="D83" i="3"/>
  <c r="E83" i="3"/>
  <c r="G83" i="3" s="1"/>
  <c r="H83" i="3"/>
  <c r="M83" i="3"/>
  <c r="N83" i="3"/>
  <c r="D84" i="3"/>
  <c r="E84" i="3"/>
  <c r="G84" i="3" s="1"/>
  <c r="H84" i="3"/>
  <c r="M84" i="3"/>
  <c r="N84" i="3"/>
  <c r="D85" i="3"/>
  <c r="E85" i="3"/>
  <c r="G85" i="3"/>
  <c r="H85" i="3"/>
  <c r="M85" i="3"/>
  <c r="N85" i="3"/>
  <c r="D86" i="3"/>
  <c r="E86" i="3"/>
  <c r="G86" i="3" s="1"/>
  <c r="H86" i="3"/>
  <c r="M86" i="3"/>
  <c r="N86" i="3"/>
  <c r="D87" i="3"/>
  <c r="E87" i="3"/>
  <c r="G87" i="3" s="1"/>
  <c r="H87" i="3"/>
  <c r="M87" i="3"/>
  <c r="N87" i="3"/>
  <c r="D88" i="3"/>
  <c r="E88" i="3"/>
  <c r="G88" i="3" s="1"/>
  <c r="H88" i="3"/>
  <c r="M88" i="3"/>
  <c r="N88" i="3"/>
  <c r="D89" i="3"/>
  <c r="E89" i="3"/>
  <c r="G89" i="3" s="1"/>
  <c r="H89" i="3"/>
  <c r="M89" i="3"/>
  <c r="N89" i="3"/>
  <c r="D90" i="3"/>
  <c r="E90" i="3"/>
  <c r="G90" i="3" s="1"/>
  <c r="H90" i="3"/>
  <c r="M90" i="3"/>
  <c r="N90" i="3"/>
  <c r="D91" i="3"/>
  <c r="E91" i="3"/>
  <c r="G91" i="3" s="1"/>
  <c r="H91" i="3"/>
  <c r="M91" i="3"/>
  <c r="N91" i="3"/>
  <c r="D92" i="3"/>
  <c r="E92" i="3"/>
  <c r="G92" i="3" s="1"/>
  <c r="H92" i="3"/>
  <c r="M92" i="3"/>
  <c r="N92" i="3"/>
  <c r="D93" i="3"/>
  <c r="E93" i="3"/>
  <c r="G93" i="3" s="1"/>
  <c r="H93" i="3"/>
  <c r="M93" i="3"/>
  <c r="N93" i="3"/>
  <c r="D94" i="3"/>
  <c r="E94" i="3"/>
  <c r="G94" i="3" s="1"/>
  <c r="H94" i="3"/>
  <c r="M94" i="3"/>
  <c r="N94" i="3"/>
  <c r="D95" i="3"/>
  <c r="E95" i="3"/>
  <c r="G95" i="3" s="1"/>
  <c r="H95" i="3"/>
  <c r="M95" i="3"/>
  <c r="N95" i="3"/>
  <c r="D96" i="3"/>
  <c r="E96" i="3"/>
  <c r="G96" i="3" s="1"/>
  <c r="H96" i="3"/>
  <c r="M96" i="3"/>
  <c r="N96" i="3"/>
  <c r="D97" i="3"/>
  <c r="E97" i="3"/>
  <c r="G97" i="3"/>
  <c r="H97" i="3"/>
  <c r="M97" i="3"/>
  <c r="N97" i="3"/>
  <c r="D98" i="3"/>
  <c r="E98" i="3"/>
  <c r="G98" i="3" s="1"/>
  <c r="H98" i="3"/>
  <c r="M98" i="3"/>
  <c r="N98" i="3"/>
  <c r="D99" i="3"/>
  <c r="E99" i="3"/>
  <c r="G99" i="3" s="1"/>
  <c r="H99" i="3"/>
  <c r="M99" i="3"/>
  <c r="N99" i="3"/>
  <c r="D100" i="3"/>
  <c r="E100" i="3"/>
  <c r="G100" i="3" s="1"/>
  <c r="H100" i="3"/>
  <c r="M100" i="3"/>
  <c r="N100" i="3"/>
  <c r="D101" i="3"/>
  <c r="E101" i="3"/>
  <c r="G101" i="3" s="1"/>
  <c r="H101" i="3"/>
  <c r="M101" i="3"/>
  <c r="N101" i="3"/>
  <c r="D102" i="3"/>
  <c r="E102" i="3"/>
  <c r="G102" i="3" s="1"/>
  <c r="H102" i="3"/>
  <c r="M102" i="3"/>
  <c r="N102" i="3"/>
  <c r="D103" i="3"/>
  <c r="E103" i="3"/>
  <c r="G103" i="3" s="1"/>
  <c r="H103" i="3"/>
  <c r="M103" i="3"/>
  <c r="N103" i="3"/>
  <c r="D104" i="3"/>
  <c r="E104" i="3"/>
  <c r="G104" i="3" s="1"/>
  <c r="H104" i="3"/>
  <c r="M104" i="3"/>
  <c r="N104" i="3"/>
  <c r="D105" i="3"/>
  <c r="E105" i="3"/>
  <c r="G105" i="3"/>
  <c r="H105" i="3"/>
  <c r="M105" i="3"/>
  <c r="N105" i="3"/>
  <c r="D106" i="3"/>
  <c r="E106" i="3"/>
  <c r="G106" i="3" s="1"/>
  <c r="H106" i="3"/>
  <c r="M106" i="3"/>
  <c r="N106" i="3"/>
  <c r="D107" i="3"/>
  <c r="E107" i="3"/>
  <c r="G107" i="3" s="1"/>
  <c r="H107" i="3"/>
  <c r="M107" i="3"/>
  <c r="N107" i="3"/>
  <c r="D108" i="3"/>
  <c r="E108" i="3"/>
  <c r="G108" i="3" s="1"/>
  <c r="H108" i="3"/>
  <c r="M108" i="3"/>
  <c r="N108" i="3"/>
  <c r="D109" i="3"/>
  <c r="E109" i="3"/>
  <c r="G109" i="3"/>
  <c r="H109" i="3"/>
  <c r="M109" i="3"/>
  <c r="N109" i="3"/>
  <c r="D110" i="3"/>
  <c r="E110" i="3"/>
  <c r="G110" i="3" s="1"/>
  <c r="H110" i="3"/>
  <c r="M110" i="3"/>
  <c r="N110" i="3"/>
  <c r="D111" i="3"/>
  <c r="E111" i="3"/>
  <c r="G111" i="3" s="1"/>
  <c r="H111" i="3"/>
  <c r="M111" i="3"/>
  <c r="N111" i="3"/>
  <c r="D112" i="3"/>
  <c r="E112" i="3"/>
  <c r="G112" i="3" s="1"/>
  <c r="H112" i="3"/>
  <c r="M112" i="3"/>
  <c r="N112" i="3"/>
  <c r="D113" i="3"/>
  <c r="E113" i="3"/>
  <c r="G113" i="3"/>
  <c r="H113" i="3"/>
  <c r="M113" i="3"/>
  <c r="N113" i="3"/>
  <c r="D114" i="3"/>
  <c r="E114" i="3"/>
  <c r="G114" i="3" s="1"/>
  <c r="H114" i="3"/>
  <c r="M114" i="3"/>
  <c r="N114" i="3"/>
  <c r="D115" i="3"/>
  <c r="E115" i="3"/>
  <c r="G115" i="3" s="1"/>
  <c r="H115" i="3"/>
  <c r="M115" i="3"/>
  <c r="N115" i="3"/>
  <c r="D116" i="3"/>
  <c r="E116" i="3"/>
  <c r="G116" i="3" s="1"/>
  <c r="H116" i="3"/>
  <c r="M116" i="3"/>
  <c r="N116" i="3"/>
  <c r="D117" i="3"/>
  <c r="E117" i="3"/>
  <c r="G117" i="3"/>
  <c r="H117" i="3"/>
  <c r="M117" i="3"/>
  <c r="N117" i="3"/>
  <c r="D118" i="3"/>
  <c r="E118" i="3"/>
  <c r="G118" i="3" s="1"/>
  <c r="H118" i="3"/>
  <c r="M118" i="3"/>
  <c r="N118" i="3"/>
  <c r="D119" i="3"/>
  <c r="E119" i="3"/>
  <c r="G119" i="3" s="1"/>
  <c r="H119" i="3"/>
  <c r="M119" i="3"/>
  <c r="N119" i="3"/>
  <c r="D120" i="3"/>
  <c r="E120" i="3"/>
  <c r="G120" i="3" s="1"/>
  <c r="H120" i="3"/>
  <c r="I120" i="3" s="1"/>
  <c r="J120" i="3" s="1"/>
  <c r="L120" i="3" s="1"/>
  <c r="M120" i="3"/>
  <c r="N120" i="3"/>
  <c r="D121" i="3"/>
  <c r="E121" i="3"/>
  <c r="G121" i="3"/>
  <c r="H121" i="3"/>
  <c r="M121" i="3"/>
  <c r="N121" i="3"/>
  <c r="D122" i="3"/>
  <c r="E122" i="3"/>
  <c r="G122" i="3" s="1"/>
  <c r="H122" i="3"/>
  <c r="M122" i="3"/>
  <c r="N122" i="3"/>
  <c r="D123" i="3"/>
  <c r="E123" i="3"/>
  <c r="G123" i="3" s="1"/>
  <c r="H123" i="3"/>
  <c r="M123" i="3"/>
  <c r="N123" i="3"/>
  <c r="D124" i="3"/>
  <c r="E124" i="3"/>
  <c r="G124" i="3" s="1"/>
  <c r="H124" i="3"/>
  <c r="M124" i="3"/>
  <c r="N124" i="3"/>
  <c r="D125" i="3"/>
  <c r="E125" i="3"/>
  <c r="G125" i="3"/>
  <c r="H125" i="3"/>
  <c r="M125" i="3"/>
  <c r="N125" i="3"/>
  <c r="D126" i="3"/>
  <c r="E126" i="3"/>
  <c r="G126" i="3" s="1"/>
  <c r="H126" i="3"/>
  <c r="M126" i="3"/>
  <c r="N126" i="3"/>
  <c r="D127" i="3"/>
  <c r="E127" i="3"/>
  <c r="G127" i="3" s="1"/>
  <c r="H127" i="3"/>
  <c r="M127" i="3"/>
  <c r="N127" i="3"/>
  <c r="D128" i="3"/>
  <c r="E128" i="3"/>
  <c r="G128" i="3" s="1"/>
  <c r="H128" i="3"/>
  <c r="M128" i="3"/>
  <c r="N128" i="3"/>
  <c r="D129" i="3"/>
  <c r="E129" i="3"/>
  <c r="G129" i="3"/>
  <c r="H129" i="3"/>
  <c r="M129" i="3"/>
  <c r="N129" i="3"/>
  <c r="D130" i="3"/>
  <c r="E130" i="3"/>
  <c r="G130" i="3" s="1"/>
  <c r="H130" i="3"/>
  <c r="M130" i="3"/>
  <c r="N130" i="3"/>
  <c r="D131" i="3"/>
  <c r="E131" i="3"/>
  <c r="G131" i="3" s="1"/>
  <c r="H131" i="3"/>
  <c r="M131" i="3"/>
  <c r="N131" i="3"/>
  <c r="D132" i="3"/>
  <c r="E132" i="3"/>
  <c r="G132" i="3" s="1"/>
  <c r="H132" i="3"/>
  <c r="M132" i="3"/>
  <c r="N132" i="3"/>
  <c r="D133" i="3"/>
  <c r="E133" i="3"/>
  <c r="G133" i="3"/>
  <c r="H133" i="3"/>
  <c r="M133" i="3"/>
  <c r="N133" i="3"/>
  <c r="D134" i="3"/>
  <c r="E134" i="3"/>
  <c r="G134" i="3" s="1"/>
  <c r="H134" i="3"/>
  <c r="M134" i="3"/>
  <c r="N134" i="3"/>
  <c r="D135" i="3"/>
  <c r="E135" i="3"/>
  <c r="G135" i="3" s="1"/>
  <c r="I135" i="3" s="1"/>
  <c r="H135" i="3"/>
  <c r="M135" i="3"/>
  <c r="N135" i="3"/>
  <c r="D136" i="3"/>
  <c r="E136" i="3"/>
  <c r="G136" i="3" s="1"/>
  <c r="H136" i="3"/>
  <c r="M136" i="3"/>
  <c r="N136" i="3"/>
  <c r="D137" i="3"/>
  <c r="E137" i="3"/>
  <c r="G137" i="3"/>
  <c r="H137" i="3"/>
  <c r="M137" i="3"/>
  <c r="N137" i="3"/>
  <c r="D138" i="3"/>
  <c r="E138" i="3"/>
  <c r="G138" i="3" s="1"/>
  <c r="H138" i="3"/>
  <c r="M138" i="3"/>
  <c r="N138" i="3"/>
  <c r="D139" i="3"/>
  <c r="E139" i="3"/>
  <c r="G139" i="3" s="1"/>
  <c r="H139" i="3"/>
  <c r="M139" i="3"/>
  <c r="N139" i="3"/>
  <c r="D140" i="3"/>
  <c r="E140" i="3"/>
  <c r="G140" i="3" s="1"/>
  <c r="H140" i="3"/>
  <c r="I140" i="3" s="1"/>
  <c r="J140" i="3" s="1"/>
  <c r="L140" i="3" s="1"/>
  <c r="M140" i="3"/>
  <c r="N140" i="3"/>
  <c r="D141" i="3"/>
  <c r="E141" i="3"/>
  <c r="G141" i="3"/>
  <c r="H141" i="3"/>
  <c r="M141" i="3"/>
  <c r="N141" i="3"/>
  <c r="D142" i="3"/>
  <c r="E142" i="3"/>
  <c r="G142" i="3" s="1"/>
  <c r="H142" i="3"/>
  <c r="M142" i="3"/>
  <c r="N142" i="3"/>
  <c r="D143" i="3"/>
  <c r="E143" i="3"/>
  <c r="G143" i="3" s="1"/>
  <c r="H143" i="3"/>
  <c r="M143" i="3"/>
  <c r="N143" i="3"/>
  <c r="D144" i="3"/>
  <c r="E144" i="3"/>
  <c r="G144" i="3" s="1"/>
  <c r="H144" i="3"/>
  <c r="M144" i="3"/>
  <c r="N144" i="3"/>
  <c r="D145" i="3"/>
  <c r="E145" i="3"/>
  <c r="G145" i="3"/>
  <c r="H145" i="3"/>
  <c r="M145" i="3"/>
  <c r="N145" i="3"/>
  <c r="D147" i="3"/>
  <c r="E147" i="3"/>
  <c r="G147" i="3" s="1"/>
  <c r="H147" i="3"/>
  <c r="M147" i="3"/>
  <c r="N147" i="3"/>
  <c r="D148" i="3"/>
  <c r="E148" i="3"/>
  <c r="G148" i="3" s="1"/>
  <c r="H148" i="3"/>
  <c r="M148" i="3"/>
  <c r="N148" i="3"/>
  <c r="D149" i="3"/>
  <c r="E149" i="3"/>
  <c r="G149" i="3" s="1"/>
  <c r="I149" i="3" s="1"/>
  <c r="J149" i="3" s="1"/>
  <c r="L149" i="3" s="1"/>
  <c r="H149" i="3"/>
  <c r="M149" i="3"/>
  <c r="N149" i="3"/>
  <c r="D150" i="3"/>
  <c r="E150" i="3"/>
  <c r="G150" i="3"/>
  <c r="H150" i="3"/>
  <c r="M150" i="3"/>
  <c r="N150" i="3"/>
  <c r="D151" i="3"/>
  <c r="E151" i="3"/>
  <c r="G151" i="3" s="1"/>
  <c r="H151" i="3"/>
  <c r="M151" i="3"/>
  <c r="N151" i="3"/>
  <c r="D152" i="3"/>
  <c r="E152" i="3"/>
  <c r="G152" i="3" s="1"/>
  <c r="H152" i="3"/>
  <c r="M152" i="3"/>
  <c r="N152" i="3"/>
  <c r="D153" i="3"/>
  <c r="E153" i="3"/>
  <c r="G153" i="3" s="1"/>
  <c r="H153" i="3"/>
  <c r="M153" i="3"/>
  <c r="N153" i="3"/>
  <c r="D154" i="3"/>
  <c r="E154" i="3"/>
  <c r="G154" i="3"/>
  <c r="H154" i="3"/>
  <c r="M154" i="3"/>
  <c r="N154" i="3"/>
  <c r="D155" i="3"/>
  <c r="E155" i="3"/>
  <c r="G155" i="3" s="1"/>
  <c r="H155" i="3"/>
  <c r="M155" i="3"/>
  <c r="N155" i="3"/>
  <c r="D156" i="3"/>
  <c r="E156" i="3"/>
  <c r="G156" i="3" s="1"/>
  <c r="H156" i="3"/>
  <c r="M156" i="3"/>
  <c r="N156" i="3"/>
  <c r="D157" i="3"/>
  <c r="E157" i="3"/>
  <c r="G157" i="3" s="1"/>
  <c r="H157" i="3"/>
  <c r="M157" i="3"/>
  <c r="N157" i="3"/>
  <c r="D158" i="3"/>
  <c r="E158" i="3"/>
  <c r="G158" i="3"/>
  <c r="H158" i="3"/>
  <c r="M158" i="3"/>
  <c r="N158" i="3"/>
  <c r="D159" i="3"/>
  <c r="E159" i="3"/>
  <c r="G159" i="3" s="1"/>
  <c r="H159" i="3"/>
  <c r="M159" i="3"/>
  <c r="N159" i="3"/>
  <c r="D160" i="3"/>
  <c r="G160" i="3"/>
  <c r="H160" i="3"/>
  <c r="M160" i="3"/>
  <c r="N160" i="3"/>
  <c r="D161" i="3"/>
  <c r="G161" i="3"/>
  <c r="H161" i="3"/>
  <c r="M161" i="3"/>
  <c r="N161" i="3"/>
  <c r="D162" i="3"/>
  <c r="G162" i="3"/>
  <c r="H162" i="3"/>
  <c r="M162" i="3"/>
  <c r="N162" i="3"/>
  <c r="D163" i="3"/>
  <c r="G163" i="3"/>
  <c r="H163" i="3"/>
  <c r="M163" i="3"/>
  <c r="N163" i="3"/>
  <c r="D164" i="3"/>
  <c r="G164" i="3"/>
  <c r="H164" i="3"/>
  <c r="M164" i="3"/>
  <c r="N164" i="3"/>
  <c r="D165" i="3"/>
  <c r="G165" i="3"/>
  <c r="H165" i="3"/>
  <c r="I165" i="3" s="1"/>
  <c r="M165" i="3"/>
  <c r="N165" i="3"/>
  <c r="D166" i="3"/>
  <c r="E166" i="3"/>
  <c r="G166" i="3"/>
  <c r="H166" i="3"/>
  <c r="M166" i="3"/>
  <c r="N166" i="3"/>
  <c r="D167" i="3"/>
  <c r="E167" i="3"/>
  <c r="G167" i="3" s="1"/>
  <c r="H167" i="3"/>
  <c r="I167" i="3" s="1"/>
  <c r="J167" i="3" s="1"/>
  <c r="L167" i="3" s="1"/>
  <c r="M167" i="3"/>
  <c r="N167" i="3"/>
  <c r="D168" i="3"/>
  <c r="E168" i="3"/>
  <c r="G168" i="3"/>
  <c r="H168" i="3"/>
  <c r="M168" i="3"/>
  <c r="N168" i="3"/>
  <c r="D169" i="3"/>
  <c r="E169" i="3"/>
  <c r="G169" i="3" s="1"/>
  <c r="H169" i="3"/>
  <c r="M169" i="3"/>
  <c r="N169" i="3"/>
  <c r="D170" i="3"/>
  <c r="E170" i="3"/>
  <c r="G170" i="3" s="1"/>
  <c r="H170" i="3"/>
  <c r="M170" i="3"/>
  <c r="N170" i="3"/>
  <c r="D171" i="3"/>
  <c r="E171" i="3"/>
  <c r="G171" i="3" s="1"/>
  <c r="H171" i="3"/>
  <c r="M171" i="3"/>
  <c r="N171" i="3"/>
  <c r="D172" i="3"/>
  <c r="E172" i="3"/>
  <c r="G172" i="3"/>
  <c r="H172" i="3"/>
  <c r="M172" i="3"/>
  <c r="N172" i="3"/>
  <c r="D173" i="3"/>
  <c r="E173" i="3"/>
  <c r="G173" i="3" s="1"/>
  <c r="H173" i="3"/>
  <c r="M173" i="3"/>
  <c r="N173" i="3"/>
  <c r="D174" i="3"/>
  <c r="E174" i="3"/>
  <c r="G174" i="3"/>
  <c r="H174" i="3"/>
  <c r="M174" i="3"/>
  <c r="N174" i="3"/>
  <c r="D175" i="3"/>
  <c r="E175" i="3"/>
  <c r="G175" i="3" s="1"/>
  <c r="H175" i="3"/>
  <c r="M175" i="3"/>
  <c r="N175" i="3"/>
  <c r="D176" i="3"/>
  <c r="E176" i="3"/>
  <c r="G176" i="3" s="1"/>
  <c r="H176" i="3"/>
  <c r="M176" i="3"/>
  <c r="N176" i="3"/>
  <c r="D177" i="3"/>
  <c r="E177" i="3"/>
  <c r="G177" i="3" s="1"/>
  <c r="H177" i="3"/>
  <c r="M177" i="3"/>
  <c r="N177" i="3"/>
  <c r="D178" i="3"/>
  <c r="E178" i="3"/>
  <c r="G178" i="3" s="1"/>
  <c r="H178" i="3"/>
  <c r="M178" i="3"/>
  <c r="N178" i="3"/>
  <c r="D179" i="3"/>
  <c r="E179" i="3"/>
  <c r="G179" i="3" s="1"/>
  <c r="H179" i="3"/>
  <c r="M179" i="3"/>
  <c r="N179" i="3"/>
  <c r="D180" i="3"/>
  <c r="E180" i="3"/>
  <c r="G180" i="3"/>
  <c r="H180" i="3"/>
  <c r="M180" i="3"/>
  <c r="N180" i="3"/>
  <c r="D181" i="3"/>
  <c r="E181" i="3"/>
  <c r="G181" i="3" s="1"/>
  <c r="H181" i="3"/>
  <c r="M181" i="3"/>
  <c r="N181" i="3"/>
  <c r="D182" i="3"/>
  <c r="E182" i="3"/>
  <c r="G182" i="3" s="1"/>
  <c r="H182" i="3"/>
  <c r="M182" i="3"/>
  <c r="N182" i="3"/>
  <c r="D183" i="3"/>
  <c r="E183" i="3"/>
  <c r="G183" i="3" s="1"/>
  <c r="H183" i="3"/>
  <c r="M183" i="3"/>
  <c r="N183" i="3"/>
  <c r="D184" i="3"/>
  <c r="E184" i="3"/>
  <c r="G184" i="3" s="1"/>
  <c r="H184" i="3"/>
  <c r="M184" i="3"/>
  <c r="N184" i="3"/>
  <c r="D185" i="3"/>
  <c r="E185" i="3"/>
  <c r="G185" i="3" s="1"/>
  <c r="H185" i="3"/>
  <c r="M185" i="3"/>
  <c r="N185" i="3"/>
  <c r="D186" i="3"/>
  <c r="E186" i="3"/>
  <c r="G186" i="3"/>
  <c r="H186" i="3"/>
  <c r="M186" i="3"/>
  <c r="N186" i="3"/>
  <c r="D187" i="3"/>
  <c r="E187" i="3"/>
  <c r="G187" i="3" s="1"/>
  <c r="H187" i="3"/>
  <c r="M187" i="3"/>
  <c r="N187" i="3"/>
  <c r="D188" i="3"/>
  <c r="E188" i="3"/>
  <c r="G188" i="3" s="1"/>
  <c r="H188" i="3"/>
  <c r="M188" i="3"/>
  <c r="N188" i="3"/>
  <c r="D189" i="3"/>
  <c r="E189" i="3"/>
  <c r="G189" i="3" s="1"/>
  <c r="H189" i="3"/>
  <c r="M189" i="3"/>
  <c r="N189" i="3"/>
  <c r="D190" i="3"/>
  <c r="E190" i="3"/>
  <c r="G190" i="3" s="1"/>
  <c r="H190" i="3"/>
  <c r="M190" i="3"/>
  <c r="N190" i="3"/>
  <c r="D191" i="3"/>
  <c r="E191" i="3"/>
  <c r="G191" i="3" s="1"/>
  <c r="I191" i="3" s="1"/>
  <c r="J191" i="3" s="1"/>
  <c r="L191" i="3" s="1"/>
  <c r="H191" i="3"/>
  <c r="M191" i="3"/>
  <c r="N191" i="3"/>
  <c r="D192" i="3"/>
  <c r="E192" i="3"/>
  <c r="G192" i="3"/>
  <c r="I192" i="3" s="1"/>
  <c r="H192" i="3"/>
  <c r="M192" i="3"/>
  <c r="N192" i="3"/>
  <c r="D193" i="3"/>
  <c r="E193" i="3"/>
  <c r="G193" i="3" s="1"/>
  <c r="H193" i="3"/>
  <c r="M193" i="3"/>
  <c r="N193" i="3"/>
  <c r="D194" i="3"/>
  <c r="E194" i="3"/>
  <c r="G194" i="3" s="1"/>
  <c r="H194" i="3"/>
  <c r="M194" i="3"/>
  <c r="N194" i="3"/>
  <c r="D195" i="3"/>
  <c r="E195" i="3"/>
  <c r="G195" i="3" s="1"/>
  <c r="H195" i="3"/>
  <c r="M195" i="3"/>
  <c r="N195" i="3"/>
  <c r="D196" i="3"/>
  <c r="E196" i="3"/>
  <c r="G196" i="3" s="1"/>
  <c r="H196" i="3"/>
  <c r="M196" i="3"/>
  <c r="N196" i="3"/>
  <c r="D197" i="3"/>
  <c r="E197" i="3"/>
  <c r="G197" i="3" s="1"/>
  <c r="H197" i="3"/>
  <c r="M197" i="3"/>
  <c r="N197" i="3"/>
  <c r="D198" i="3"/>
  <c r="E198" i="3"/>
  <c r="G198" i="3"/>
  <c r="H198" i="3"/>
  <c r="M198" i="3"/>
  <c r="N198" i="3"/>
  <c r="D199" i="3"/>
  <c r="E199" i="3"/>
  <c r="G199" i="3" s="1"/>
  <c r="H199" i="3"/>
  <c r="M199" i="3"/>
  <c r="N199" i="3"/>
  <c r="D200" i="3"/>
  <c r="E200" i="3"/>
  <c r="G200" i="3" s="1"/>
  <c r="H200" i="3"/>
  <c r="M200" i="3"/>
  <c r="N200" i="3"/>
  <c r="D201" i="3"/>
  <c r="E201" i="3"/>
  <c r="G201" i="3" s="1"/>
  <c r="H201" i="3"/>
  <c r="M201" i="3"/>
  <c r="N201" i="3"/>
  <c r="D202" i="3"/>
  <c r="E202" i="3"/>
  <c r="G202" i="3" s="1"/>
  <c r="H202" i="3"/>
  <c r="M202" i="3"/>
  <c r="N202" i="3"/>
  <c r="D203" i="3"/>
  <c r="E203" i="3"/>
  <c r="G203" i="3" s="1"/>
  <c r="H203" i="3"/>
  <c r="M203" i="3"/>
  <c r="N203" i="3"/>
  <c r="D204" i="3"/>
  <c r="E204" i="3"/>
  <c r="G204" i="3"/>
  <c r="H204" i="3"/>
  <c r="M204" i="3"/>
  <c r="N204" i="3"/>
  <c r="D205" i="3"/>
  <c r="E205" i="3"/>
  <c r="G205" i="3" s="1"/>
  <c r="H205" i="3"/>
  <c r="M205" i="3"/>
  <c r="N205" i="3"/>
  <c r="D206" i="3"/>
  <c r="E206" i="3"/>
  <c r="G206" i="3" s="1"/>
  <c r="I206" i="3" s="1"/>
  <c r="H206" i="3"/>
  <c r="M206" i="3"/>
  <c r="N206" i="3"/>
  <c r="D207" i="3"/>
  <c r="E207" i="3"/>
  <c r="G207" i="3" s="1"/>
  <c r="H207" i="3"/>
  <c r="M207" i="3"/>
  <c r="N207" i="3"/>
  <c r="D208" i="3"/>
  <c r="E208" i="3"/>
  <c r="G208" i="3" s="1"/>
  <c r="H208" i="3"/>
  <c r="M208" i="3"/>
  <c r="N208" i="3"/>
  <c r="D209" i="3"/>
  <c r="E209" i="3"/>
  <c r="G209" i="3" s="1"/>
  <c r="H209" i="3"/>
  <c r="M209" i="3"/>
  <c r="N209" i="3"/>
  <c r="D210" i="3"/>
  <c r="E210" i="3"/>
  <c r="G210" i="3"/>
  <c r="H210" i="3"/>
  <c r="M210" i="3"/>
  <c r="N210" i="3"/>
  <c r="D211" i="3"/>
  <c r="E211" i="3"/>
  <c r="G211" i="3"/>
  <c r="H211" i="3"/>
  <c r="M211" i="3"/>
  <c r="N211" i="3"/>
  <c r="D212" i="3"/>
  <c r="E212" i="3"/>
  <c r="G212" i="3"/>
  <c r="H212" i="3"/>
  <c r="M212" i="3"/>
  <c r="N212" i="3"/>
  <c r="D213" i="3"/>
  <c r="E213" i="3"/>
  <c r="G213" i="3"/>
  <c r="H213" i="3"/>
  <c r="M213" i="3"/>
  <c r="N213" i="3"/>
  <c r="D214" i="3"/>
  <c r="E214" i="3"/>
  <c r="G214" i="3" s="1"/>
  <c r="H214" i="3"/>
  <c r="M214" i="3"/>
  <c r="N214" i="3"/>
  <c r="D215" i="3"/>
  <c r="E215" i="3"/>
  <c r="G215" i="3"/>
  <c r="H215" i="3"/>
  <c r="M215" i="3"/>
  <c r="N215" i="3"/>
  <c r="D216" i="3"/>
  <c r="E216" i="3"/>
  <c r="G216" i="3"/>
  <c r="H216" i="3"/>
  <c r="M216" i="3"/>
  <c r="N216" i="3"/>
  <c r="D217" i="3"/>
  <c r="E217" i="3"/>
  <c r="G217" i="3"/>
  <c r="H217" i="3"/>
  <c r="M217" i="3"/>
  <c r="N217" i="3"/>
  <c r="D218" i="3"/>
  <c r="E218" i="3"/>
  <c r="G218" i="3"/>
  <c r="H218" i="3"/>
  <c r="M218" i="3"/>
  <c r="N218" i="3"/>
  <c r="D219" i="3"/>
  <c r="E219" i="3"/>
  <c r="G219" i="3"/>
  <c r="H219" i="3"/>
  <c r="M219" i="3"/>
  <c r="N219" i="3"/>
  <c r="D220" i="3"/>
  <c r="E220" i="3"/>
  <c r="G220" i="3" s="1"/>
  <c r="H220" i="3"/>
  <c r="M220" i="3"/>
  <c r="N220" i="3"/>
  <c r="D221" i="3"/>
  <c r="E221" i="3"/>
  <c r="G221" i="3"/>
  <c r="H221" i="3"/>
  <c r="M221" i="3"/>
  <c r="N221" i="3"/>
  <c r="D222" i="3"/>
  <c r="E222" i="3"/>
  <c r="G222" i="3"/>
  <c r="H222" i="3"/>
  <c r="M222" i="3"/>
  <c r="N222" i="3"/>
  <c r="D223" i="3"/>
  <c r="E223" i="3"/>
  <c r="G223" i="3"/>
  <c r="H223" i="3"/>
  <c r="M223" i="3"/>
  <c r="N223" i="3"/>
  <c r="D224" i="3"/>
  <c r="E224" i="3"/>
  <c r="G224" i="3"/>
  <c r="H224" i="3"/>
  <c r="M224" i="3"/>
  <c r="N224" i="3"/>
  <c r="D225" i="3"/>
  <c r="E225" i="3"/>
  <c r="G225" i="3"/>
  <c r="H225" i="3"/>
  <c r="M225" i="3"/>
  <c r="N225" i="3"/>
  <c r="D226" i="3"/>
  <c r="E226" i="3"/>
  <c r="G226" i="3" s="1"/>
  <c r="H226" i="3"/>
  <c r="M226" i="3"/>
  <c r="N226" i="3"/>
  <c r="D227" i="3"/>
  <c r="E227" i="3"/>
  <c r="G227" i="3"/>
  <c r="H227" i="3"/>
  <c r="M227" i="3"/>
  <c r="N227" i="3"/>
  <c r="D228" i="3"/>
  <c r="E228" i="3"/>
  <c r="G228" i="3"/>
  <c r="H228" i="3"/>
  <c r="M228" i="3"/>
  <c r="N228" i="3"/>
  <c r="D229" i="3"/>
  <c r="E229" i="3"/>
  <c r="G229" i="3"/>
  <c r="H229" i="3"/>
  <c r="M229" i="3"/>
  <c r="N229" i="3"/>
  <c r="D230" i="3"/>
  <c r="E230" i="3"/>
  <c r="G230" i="3"/>
  <c r="H230" i="3"/>
  <c r="M230" i="3"/>
  <c r="N230" i="3"/>
  <c r="D231" i="3"/>
  <c r="E231" i="3"/>
  <c r="G231" i="3"/>
  <c r="H231" i="3"/>
  <c r="M231" i="3"/>
  <c r="N231" i="3"/>
  <c r="D232" i="3"/>
  <c r="G232" i="3"/>
  <c r="H232" i="3"/>
  <c r="M232" i="3"/>
  <c r="N232" i="3"/>
  <c r="D233" i="3"/>
  <c r="E233" i="3"/>
  <c r="G233" i="3" s="1"/>
  <c r="H233" i="3"/>
  <c r="M233" i="3"/>
  <c r="N233" i="3"/>
  <c r="D234" i="3"/>
  <c r="E234" i="3"/>
  <c r="G234" i="3"/>
  <c r="H234" i="3"/>
  <c r="M234" i="3"/>
  <c r="N234" i="3"/>
  <c r="D235" i="3"/>
  <c r="E235" i="3"/>
  <c r="G235" i="3" s="1"/>
  <c r="H235" i="3"/>
  <c r="M235" i="3"/>
  <c r="N235" i="3"/>
  <c r="D236" i="3"/>
  <c r="E236" i="3"/>
  <c r="G236" i="3"/>
  <c r="H236" i="3"/>
  <c r="M236" i="3"/>
  <c r="N236" i="3"/>
  <c r="D237" i="3"/>
  <c r="E237" i="3"/>
  <c r="G237" i="3" s="1"/>
  <c r="H237" i="3"/>
  <c r="M237" i="3"/>
  <c r="N237" i="3"/>
  <c r="D238" i="3"/>
  <c r="G238" i="3"/>
  <c r="H238" i="3"/>
  <c r="I238" i="3" s="1"/>
  <c r="J238" i="3" s="1"/>
  <c r="L238" i="3" s="1"/>
  <c r="M238" i="3"/>
  <c r="N238" i="3"/>
  <c r="D239" i="3"/>
  <c r="G239" i="3"/>
  <c r="H239" i="3"/>
  <c r="M239" i="3"/>
  <c r="N239" i="3"/>
  <c r="D240" i="3"/>
  <c r="G240" i="3"/>
  <c r="H240" i="3"/>
  <c r="M240" i="3"/>
  <c r="N240" i="3"/>
  <c r="D241" i="3"/>
  <c r="E241" i="3"/>
  <c r="G241" i="3"/>
  <c r="H241" i="3"/>
  <c r="M241" i="3"/>
  <c r="N241" i="3"/>
  <c r="D242" i="3"/>
  <c r="E242" i="3"/>
  <c r="G242" i="3" s="1"/>
  <c r="H242" i="3"/>
  <c r="M242" i="3"/>
  <c r="N242" i="3"/>
  <c r="D243" i="3"/>
  <c r="E243" i="3"/>
  <c r="G243" i="3"/>
  <c r="H243" i="3"/>
  <c r="M243" i="3"/>
  <c r="N243" i="3"/>
  <c r="D244" i="3"/>
  <c r="E244" i="3"/>
  <c r="G244" i="3" s="1"/>
  <c r="H244" i="3"/>
  <c r="M244" i="3"/>
  <c r="N244" i="3"/>
  <c r="D245" i="3"/>
  <c r="E245" i="3"/>
  <c r="G245" i="3"/>
  <c r="H245" i="3"/>
  <c r="M245" i="3"/>
  <c r="N245" i="3"/>
  <c r="D246" i="3"/>
  <c r="E246" i="3"/>
  <c r="G246" i="3" s="1"/>
  <c r="H246" i="3"/>
  <c r="M246" i="3"/>
  <c r="N246" i="3"/>
  <c r="D247" i="3"/>
  <c r="E247" i="3"/>
  <c r="G247" i="3"/>
  <c r="H247" i="3"/>
  <c r="M247" i="3"/>
  <c r="N247" i="3"/>
  <c r="D248" i="3"/>
  <c r="E248" i="3"/>
  <c r="G248" i="3" s="1"/>
  <c r="H248" i="3"/>
  <c r="M248" i="3"/>
  <c r="N248" i="3"/>
  <c r="D249" i="3"/>
  <c r="E249" i="3"/>
  <c r="G249" i="3"/>
  <c r="H249" i="3"/>
  <c r="M249" i="3"/>
  <c r="N249" i="3"/>
  <c r="D250" i="3"/>
  <c r="E250" i="3"/>
  <c r="G250" i="3" s="1"/>
  <c r="H250" i="3"/>
  <c r="M250" i="3"/>
  <c r="N250" i="3"/>
  <c r="D251" i="3"/>
  <c r="E251" i="3"/>
  <c r="G251" i="3"/>
  <c r="H251" i="3"/>
  <c r="M251" i="3"/>
  <c r="N251" i="3"/>
  <c r="D252" i="3"/>
  <c r="E252" i="3"/>
  <c r="G252" i="3" s="1"/>
  <c r="H252" i="3"/>
  <c r="M252" i="3"/>
  <c r="N252" i="3"/>
  <c r="D253" i="3"/>
  <c r="E253" i="3"/>
  <c r="G253" i="3"/>
  <c r="H253" i="3"/>
  <c r="M253" i="3"/>
  <c r="N253" i="3"/>
  <c r="D254" i="3"/>
  <c r="E254" i="3"/>
  <c r="G254" i="3" s="1"/>
  <c r="H254" i="3"/>
  <c r="M254" i="3"/>
  <c r="N254" i="3"/>
  <c r="D255" i="3"/>
  <c r="E255" i="3"/>
  <c r="G255" i="3"/>
  <c r="H255" i="3"/>
  <c r="M255" i="3"/>
  <c r="N255" i="3"/>
  <c r="D256" i="3"/>
  <c r="E256" i="3"/>
  <c r="G256" i="3" s="1"/>
  <c r="H256" i="3"/>
  <c r="M256" i="3"/>
  <c r="N256" i="3"/>
  <c r="D257" i="3"/>
  <c r="E257" i="3"/>
  <c r="G257" i="3"/>
  <c r="H257" i="3"/>
  <c r="M257" i="3"/>
  <c r="N257" i="3"/>
  <c r="D258" i="3"/>
  <c r="E258" i="3"/>
  <c r="G258" i="3" s="1"/>
  <c r="H258" i="3"/>
  <c r="M258" i="3"/>
  <c r="N258" i="3"/>
  <c r="D259" i="3"/>
  <c r="E259" i="3"/>
  <c r="G259" i="3"/>
  <c r="H259" i="3"/>
  <c r="M259" i="3"/>
  <c r="N259" i="3"/>
  <c r="D260" i="3"/>
  <c r="E260" i="3"/>
  <c r="G260" i="3" s="1"/>
  <c r="H260" i="3"/>
  <c r="M260" i="3"/>
  <c r="N260" i="3"/>
  <c r="D261" i="3"/>
  <c r="E261" i="3"/>
  <c r="G261" i="3"/>
  <c r="H261" i="3"/>
  <c r="M261" i="3"/>
  <c r="N261" i="3"/>
  <c r="D262" i="3"/>
  <c r="E262" i="3"/>
  <c r="G262" i="3" s="1"/>
  <c r="H262" i="3"/>
  <c r="M262" i="3"/>
  <c r="N262" i="3"/>
  <c r="D263" i="3"/>
  <c r="E263" i="3"/>
  <c r="G263" i="3"/>
  <c r="H263" i="3"/>
  <c r="M263" i="3"/>
  <c r="N263" i="3"/>
  <c r="D264" i="3"/>
  <c r="E264" i="3"/>
  <c r="G264" i="3" s="1"/>
  <c r="H264" i="3"/>
  <c r="M264" i="3"/>
  <c r="N264" i="3"/>
  <c r="D265" i="3"/>
  <c r="E265" i="3"/>
  <c r="G265" i="3"/>
  <c r="H265" i="3"/>
  <c r="M265" i="3"/>
  <c r="N265" i="3"/>
  <c r="D266" i="3"/>
  <c r="E266" i="3"/>
  <c r="G266" i="3" s="1"/>
  <c r="H266" i="3"/>
  <c r="M266" i="3"/>
  <c r="N266" i="3"/>
  <c r="D267" i="3"/>
  <c r="E267" i="3"/>
  <c r="G267" i="3"/>
  <c r="I267" i="3" s="1"/>
  <c r="H267" i="3"/>
  <c r="M267" i="3"/>
  <c r="N267" i="3"/>
  <c r="D268" i="3"/>
  <c r="E268" i="3"/>
  <c r="G268" i="3" s="1"/>
  <c r="H268" i="3"/>
  <c r="M268" i="3"/>
  <c r="N268" i="3"/>
  <c r="D269" i="3"/>
  <c r="E269" i="3"/>
  <c r="G269" i="3"/>
  <c r="H269" i="3"/>
  <c r="M269" i="3"/>
  <c r="N269" i="3"/>
  <c r="D270" i="3"/>
  <c r="E270" i="3"/>
  <c r="G270" i="3" s="1"/>
  <c r="H270" i="3"/>
  <c r="M270" i="3"/>
  <c r="N270" i="3"/>
  <c r="D271" i="3"/>
  <c r="E271" i="3"/>
  <c r="G271" i="3"/>
  <c r="H271" i="3"/>
  <c r="M271" i="3"/>
  <c r="N271" i="3"/>
  <c r="D272" i="3"/>
  <c r="E272" i="3"/>
  <c r="G272" i="3" s="1"/>
  <c r="H272" i="3"/>
  <c r="M272" i="3"/>
  <c r="N272" i="3"/>
  <c r="D273" i="3"/>
  <c r="E273" i="3"/>
  <c r="G273" i="3"/>
  <c r="H273" i="3"/>
  <c r="M273" i="3"/>
  <c r="N273" i="3"/>
  <c r="D274" i="3"/>
  <c r="E274" i="3"/>
  <c r="G274" i="3" s="1"/>
  <c r="H274" i="3"/>
  <c r="M274" i="3"/>
  <c r="N274" i="3"/>
  <c r="D275" i="3"/>
  <c r="E275" i="3"/>
  <c r="G275" i="3"/>
  <c r="H275" i="3"/>
  <c r="M275" i="3"/>
  <c r="N275" i="3"/>
  <c r="D276" i="3"/>
  <c r="E276" i="3"/>
  <c r="G276" i="3" s="1"/>
  <c r="H276" i="3"/>
  <c r="M276" i="3"/>
  <c r="N276" i="3"/>
  <c r="D277" i="3"/>
  <c r="E277" i="3"/>
  <c r="G277" i="3"/>
  <c r="H277" i="3"/>
  <c r="M277" i="3"/>
  <c r="N277" i="3"/>
  <c r="D278" i="3"/>
  <c r="E278" i="3"/>
  <c r="G278" i="3" s="1"/>
  <c r="I278" i="3" s="1"/>
  <c r="H278" i="3"/>
  <c r="M278" i="3"/>
  <c r="N278" i="3"/>
  <c r="D279" i="3"/>
  <c r="E279" i="3"/>
  <c r="G279" i="3"/>
  <c r="H279" i="3"/>
  <c r="M279" i="3"/>
  <c r="N279" i="3"/>
  <c r="D280" i="3"/>
  <c r="E280" i="3"/>
  <c r="G280" i="3" s="1"/>
  <c r="H280" i="3"/>
  <c r="M280" i="3"/>
  <c r="N280" i="3"/>
  <c r="D281" i="3"/>
  <c r="E281" i="3"/>
  <c r="G281" i="3"/>
  <c r="H281" i="3"/>
  <c r="M281" i="3"/>
  <c r="N281" i="3"/>
  <c r="D282" i="3"/>
  <c r="E282" i="3"/>
  <c r="G282" i="3" s="1"/>
  <c r="H282" i="3"/>
  <c r="M282" i="3"/>
  <c r="N282" i="3"/>
  <c r="D283" i="3"/>
  <c r="E283" i="3"/>
  <c r="G283" i="3"/>
  <c r="H283" i="3"/>
  <c r="M283" i="3"/>
  <c r="N283" i="3"/>
  <c r="D284" i="3"/>
  <c r="E284" i="3"/>
  <c r="G284" i="3" s="1"/>
  <c r="H284" i="3"/>
  <c r="M284" i="3"/>
  <c r="N284" i="3"/>
  <c r="D285" i="3"/>
  <c r="E285" i="3"/>
  <c r="G285" i="3" s="1"/>
  <c r="H285" i="3"/>
  <c r="M285" i="3"/>
  <c r="N285" i="3"/>
  <c r="D286" i="3"/>
  <c r="E286" i="3"/>
  <c r="G286" i="3" s="1"/>
  <c r="H286" i="3"/>
  <c r="M286" i="3"/>
  <c r="N286" i="3"/>
  <c r="D287" i="3"/>
  <c r="E287" i="3"/>
  <c r="G287" i="3"/>
  <c r="H287" i="3"/>
  <c r="M287" i="3"/>
  <c r="N287" i="3"/>
  <c r="D288" i="3"/>
  <c r="E288" i="3"/>
  <c r="G288" i="3" s="1"/>
  <c r="H288" i="3"/>
  <c r="M288" i="3"/>
  <c r="N288" i="3"/>
  <c r="D289" i="3"/>
  <c r="E289" i="3"/>
  <c r="G289" i="3"/>
  <c r="I289" i="3" s="1"/>
  <c r="H289" i="3"/>
  <c r="M289" i="3"/>
  <c r="N289" i="3"/>
  <c r="D290" i="3"/>
  <c r="E290" i="3"/>
  <c r="G290" i="3" s="1"/>
  <c r="H290" i="3"/>
  <c r="M290" i="3"/>
  <c r="N290" i="3"/>
  <c r="D291" i="3"/>
  <c r="E291" i="3"/>
  <c r="G291" i="3" s="1"/>
  <c r="H291" i="3"/>
  <c r="M291" i="3"/>
  <c r="N291" i="3"/>
  <c r="D292" i="3"/>
  <c r="E292" i="3"/>
  <c r="G292" i="3" s="1"/>
  <c r="H292" i="3"/>
  <c r="M292" i="3"/>
  <c r="N292" i="3"/>
  <c r="D293" i="3"/>
  <c r="E293" i="3"/>
  <c r="G293" i="3"/>
  <c r="H293" i="3"/>
  <c r="M293" i="3"/>
  <c r="N293" i="3"/>
  <c r="D294" i="3"/>
  <c r="E294" i="3"/>
  <c r="G294" i="3" s="1"/>
  <c r="H294" i="3"/>
  <c r="M294" i="3"/>
  <c r="N294" i="3"/>
  <c r="D295" i="3"/>
  <c r="E295" i="3"/>
  <c r="G295" i="3"/>
  <c r="H295" i="3"/>
  <c r="M295" i="3"/>
  <c r="N295" i="3"/>
  <c r="D296" i="3"/>
  <c r="E296" i="3"/>
  <c r="G296" i="3" s="1"/>
  <c r="H296" i="3"/>
  <c r="M296" i="3"/>
  <c r="N296" i="3"/>
  <c r="D297" i="3"/>
  <c r="E297" i="3"/>
  <c r="G297" i="3" s="1"/>
  <c r="H297" i="3"/>
  <c r="M297" i="3"/>
  <c r="N297" i="3"/>
  <c r="D298" i="3"/>
  <c r="E298" i="3"/>
  <c r="G298" i="3" s="1"/>
  <c r="H298" i="3"/>
  <c r="M298" i="3"/>
  <c r="N298" i="3"/>
  <c r="D299" i="3"/>
  <c r="E299" i="3"/>
  <c r="G299" i="3"/>
  <c r="H299" i="3"/>
  <c r="M299" i="3"/>
  <c r="N299" i="3"/>
  <c r="D300" i="3"/>
  <c r="E300" i="3"/>
  <c r="G300" i="3" s="1"/>
  <c r="H300" i="3"/>
  <c r="M300" i="3"/>
  <c r="N300" i="3"/>
  <c r="D301" i="3"/>
  <c r="E301" i="3"/>
  <c r="G301" i="3"/>
  <c r="H301" i="3"/>
  <c r="M301" i="3"/>
  <c r="N301" i="3"/>
  <c r="D302" i="3"/>
  <c r="E302" i="3"/>
  <c r="G302" i="3" s="1"/>
  <c r="H302" i="3"/>
  <c r="M302" i="3"/>
  <c r="N302" i="3"/>
  <c r="D303" i="3"/>
  <c r="E303" i="3"/>
  <c r="G303" i="3" s="1"/>
  <c r="H303" i="3"/>
  <c r="M303" i="3"/>
  <c r="N303" i="3"/>
  <c r="D304" i="3"/>
  <c r="E304" i="3"/>
  <c r="G304" i="3" s="1"/>
  <c r="H304" i="3"/>
  <c r="M304" i="3"/>
  <c r="N304" i="3"/>
  <c r="D305" i="3"/>
  <c r="E305" i="3"/>
  <c r="G305" i="3"/>
  <c r="H305" i="3"/>
  <c r="M305" i="3"/>
  <c r="N305" i="3"/>
  <c r="D306" i="3"/>
  <c r="E306" i="3"/>
  <c r="G306" i="3" s="1"/>
  <c r="H306" i="3"/>
  <c r="M306" i="3"/>
  <c r="N306" i="3"/>
  <c r="D307" i="3"/>
  <c r="E307" i="3"/>
  <c r="G307" i="3"/>
  <c r="I307" i="3" s="1"/>
  <c r="H307" i="3"/>
  <c r="M307" i="3"/>
  <c r="N307" i="3"/>
  <c r="D308" i="3"/>
  <c r="E308" i="3"/>
  <c r="G308" i="3" s="1"/>
  <c r="H308" i="3"/>
  <c r="M308" i="3"/>
  <c r="N308" i="3"/>
  <c r="D309" i="3"/>
  <c r="E309" i="3"/>
  <c r="G309" i="3" s="1"/>
  <c r="H309" i="3"/>
  <c r="M309" i="3"/>
  <c r="N309" i="3"/>
  <c r="D310" i="3"/>
  <c r="E310" i="3"/>
  <c r="G310" i="3" s="1"/>
  <c r="H310" i="3"/>
  <c r="M310" i="3"/>
  <c r="N310" i="3"/>
  <c r="D311" i="3"/>
  <c r="E311" i="3"/>
  <c r="G311" i="3"/>
  <c r="H311" i="3"/>
  <c r="M311" i="3"/>
  <c r="N311" i="3"/>
  <c r="D312" i="3"/>
  <c r="E312" i="3"/>
  <c r="G312" i="3" s="1"/>
  <c r="H312" i="3"/>
  <c r="M312" i="3"/>
  <c r="N312" i="3"/>
  <c r="D313" i="3"/>
  <c r="E313" i="3"/>
  <c r="G313" i="3"/>
  <c r="H313" i="3"/>
  <c r="M313" i="3"/>
  <c r="N313" i="3"/>
  <c r="D314" i="3"/>
  <c r="E314" i="3"/>
  <c r="G314" i="3"/>
  <c r="H314" i="3"/>
  <c r="M314" i="3"/>
  <c r="N314" i="3"/>
  <c r="D315" i="3"/>
  <c r="E315" i="3"/>
  <c r="G315" i="3" s="1"/>
  <c r="H315" i="3"/>
  <c r="M315" i="3"/>
  <c r="N315" i="3"/>
  <c r="D316" i="3"/>
  <c r="E316" i="3"/>
  <c r="G316" i="3"/>
  <c r="H316" i="3"/>
  <c r="M316" i="3"/>
  <c r="N316" i="3"/>
  <c r="D317" i="3"/>
  <c r="E317" i="3"/>
  <c r="G317" i="3" s="1"/>
  <c r="H317" i="3"/>
  <c r="M317" i="3"/>
  <c r="N317" i="3"/>
  <c r="D318" i="3"/>
  <c r="E318" i="3"/>
  <c r="G318" i="3"/>
  <c r="I318" i="3" s="1"/>
  <c r="H318" i="3"/>
  <c r="M318" i="3"/>
  <c r="N318" i="3"/>
  <c r="D319" i="3"/>
  <c r="E319" i="3"/>
  <c r="G319" i="3" s="1"/>
  <c r="H319" i="3"/>
  <c r="M319" i="3"/>
  <c r="N319" i="3"/>
  <c r="D320" i="3"/>
  <c r="E320" i="3"/>
  <c r="G320" i="3"/>
  <c r="H320" i="3"/>
  <c r="M320" i="3"/>
  <c r="N320" i="3"/>
  <c r="D321" i="3"/>
  <c r="E321" i="3"/>
  <c r="G321" i="3" s="1"/>
  <c r="H321" i="3"/>
  <c r="M321" i="3"/>
  <c r="N321" i="3"/>
  <c r="D322" i="3"/>
  <c r="E322" i="3"/>
  <c r="G322" i="3"/>
  <c r="H322" i="3"/>
  <c r="M322" i="3"/>
  <c r="N322" i="3"/>
  <c r="D323" i="3"/>
  <c r="E323" i="3"/>
  <c r="G323" i="3" s="1"/>
  <c r="H323" i="3"/>
  <c r="M323" i="3"/>
  <c r="N323" i="3"/>
  <c r="D324" i="3"/>
  <c r="E324" i="3"/>
  <c r="G324" i="3"/>
  <c r="H324" i="3"/>
  <c r="M324" i="3"/>
  <c r="N324" i="3"/>
  <c r="D325" i="3"/>
  <c r="E325" i="3"/>
  <c r="G325" i="3" s="1"/>
  <c r="H325" i="3"/>
  <c r="M325" i="3"/>
  <c r="N325" i="3"/>
  <c r="D326" i="3"/>
  <c r="E326" i="3"/>
  <c r="G326" i="3"/>
  <c r="H326" i="3"/>
  <c r="M326" i="3"/>
  <c r="N326" i="3"/>
  <c r="D327" i="3"/>
  <c r="E327" i="3"/>
  <c r="G327" i="3" s="1"/>
  <c r="H327" i="3"/>
  <c r="M327" i="3"/>
  <c r="N327" i="3"/>
  <c r="D328" i="3"/>
  <c r="E328" i="3"/>
  <c r="G328" i="3"/>
  <c r="H328" i="3"/>
  <c r="M328" i="3"/>
  <c r="N328" i="3"/>
  <c r="D329" i="3"/>
  <c r="E329" i="3"/>
  <c r="G329" i="3" s="1"/>
  <c r="H329" i="3"/>
  <c r="M329" i="3"/>
  <c r="N329" i="3"/>
  <c r="D330" i="3"/>
  <c r="E330" i="3"/>
  <c r="G330" i="3"/>
  <c r="I330" i="3" s="1"/>
  <c r="H330" i="3"/>
  <c r="M330" i="3"/>
  <c r="N330" i="3"/>
  <c r="D331" i="3"/>
  <c r="E331" i="3"/>
  <c r="G331" i="3" s="1"/>
  <c r="H331" i="3"/>
  <c r="M331" i="3"/>
  <c r="N331" i="3"/>
  <c r="D332" i="3"/>
  <c r="E332" i="3"/>
  <c r="G332" i="3"/>
  <c r="H332" i="3"/>
  <c r="M332" i="3"/>
  <c r="N332" i="3"/>
  <c r="D333" i="3"/>
  <c r="E333" i="3"/>
  <c r="G333" i="3" s="1"/>
  <c r="H333" i="3"/>
  <c r="M333" i="3"/>
  <c r="N333" i="3"/>
  <c r="D334" i="3"/>
  <c r="E334" i="3"/>
  <c r="G334" i="3"/>
  <c r="H334" i="3"/>
  <c r="M334" i="3"/>
  <c r="N334" i="3"/>
  <c r="D335" i="3"/>
  <c r="E335" i="3"/>
  <c r="G335" i="3" s="1"/>
  <c r="H335" i="3"/>
  <c r="M335" i="3"/>
  <c r="N335" i="3"/>
  <c r="D336" i="3"/>
  <c r="E336" i="3"/>
  <c r="G336" i="3"/>
  <c r="H336" i="3"/>
  <c r="M336" i="3"/>
  <c r="N336" i="3"/>
  <c r="D337" i="3"/>
  <c r="E337" i="3"/>
  <c r="G337" i="3" s="1"/>
  <c r="H337" i="3"/>
  <c r="M337" i="3"/>
  <c r="N337" i="3"/>
  <c r="D338" i="3"/>
  <c r="E338" i="3"/>
  <c r="G338" i="3"/>
  <c r="I338" i="3" s="1"/>
  <c r="H338" i="3"/>
  <c r="M338" i="3"/>
  <c r="N338" i="3"/>
  <c r="D339" i="3"/>
  <c r="E339" i="3"/>
  <c r="G339" i="3" s="1"/>
  <c r="H339" i="3"/>
  <c r="M339" i="3"/>
  <c r="N339" i="3"/>
  <c r="D340" i="3"/>
  <c r="E340" i="3"/>
  <c r="G340" i="3"/>
  <c r="H340" i="3"/>
  <c r="M340" i="3"/>
  <c r="N340" i="3"/>
  <c r="D341" i="3"/>
  <c r="E341" i="3"/>
  <c r="G341" i="3" s="1"/>
  <c r="H341" i="3"/>
  <c r="M341" i="3"/>
  <c r="N341" i="3"/>
  <c r="D342" i="3"/>
  <c r="E342" i="3"/>
  <c r="G342" i="3"/>
  <c r="H342" i="3"/>
  <c r="M342" i="3"/>
  <c r="N342" i="3"/>
  <c r="D343" i="3"/>
  <c r="E343" i="3"/>
  <c r="G343" i="3" s="1"/>
  <c r="H343" i="3"/>
  <c r="M343" i="3"/>
  <c r="N343" i="3"/>
  <c r="D344" i="3"/>
  <c r="E344" i="3"/>
  <c r="G344" i="3"/>
  <c r="H344" i="3"/>
  <c r="M344" i="3"/>
  <c r="N344" i="3"/>
  <c r="D345" i="3"/>
  <c r="E345" i="3"/>
  <c r="G345" i="3" s="1"/>
  <c r="H345" i="3"/>
  <c r="M345" i="3"/>
  <c r="N345" i="3"/>
  <c r="D346" i="3"/>
  <c r="E346" i="3"/>
  <c r="G346" i="3"/>
  <c r="H346" i="3"/>
  <c r="M346" i="3"/>
  <c r="N346" i="3"/>
  <c r="D347" i="3"/>
  <c r="E347" i="3"/>
  <c r="G347" i="3" s="1"/>
  <c r="H347" i="3"/>
  <c r="M347" i="3"/>
  <c r="N347" i="3"/>
  <c r="D348" i="3"/>
  <c r="E348" i="3"/>
  <c r="G348" i="3"/>
  <c r="H348" i="3"/>
  <c r="M348" i="3"/>
  <c r="N348" i="3"/>
  <c r="C349" i="3"/>
  <c r="D349" i="3"/>
  <c r="E349" i="3"/>
  <c r="C350" i="3"/>
  <c r="E350" i="3"/>
  <c r="C351" i="3"/>
  <c r="D351" i="3"/>
  <c r="E351" i="3"/>
  <c r="C352" i="3"/>
  <c r="E352" i="3"/>
  <c r="C353" i="3"/>
  <c r="D353" i="3"/>
  <c r="E353" i="3"/>
  <c r="C354" i="3"/>
  <c r="E354" i="3"/>
  <c r="C355" i="3"/>
  <c r="E355" i="3"/>
  <c r="C356" i="3"/>
  <c r="D356" i="3"/>
  <c r="E356" i="3"/>
  <c r="C357" i="3"/>
  <c r="D357" i="3"/>
  <c r="E357" i="3"/>
  <c r="C358" i="3"/>
  <c r="E358" i="3"/>
  <c r="C359" i="3"/>
  <c r="E359" i="3"/>
  <c r="C360" i="3"/>
  <c r="E360" i="3"/>
  <c r="C361" i="3"/>
  <c r="D361" i="3"/>
  <c r="E361" i="3"/>
  <c r="C362" i="3"/>
  <c r="E362" i="3"/>
  <c r="C363" i="3"/>
  <c r="D363" i="3"/>
  <c r="E363" i="3"/>
  <c r="C364" i="3"/>
  <c r="E364" i="3"/>
  <c r="C365" i="3"/>
  <c r="D365" i="3"/>
  <c r="E365" i="3"/>
  <c r="C366" i="3"/>
  <c r="E366" i="3"/>
  <c r="C367" i="3"/>
  <c r="E367" i="3"/>
  <c r="C368" i="3"/>
  <c r="D368" i="3"/>
  <c r="E368" i="3"/>
  <c r="C369" i="3"/>
  <c r="D369" i="3"/>
  <c r="E369" i="3"/>
  <c r="C370" i="3"/>
  <c r="E370" i="3"/>
  <c r="C371" i="3"/>
  <c r="D371" i="3"/>
  <c r="E371" i="3"/>
  <c r="C372" i="3"/>
  <c r="E372" i="3"/>
  <c r="C373" i="3"/>
  <c r="D373" i="3"/>
  <c r="E373" i="3"/>
  <c r="C374" i="3"/>
  <c r="E374" i="3"/>
  <c r="C375" i="3"/>
  <c r="D375" i="3"/>
  <c r="E375" i="3"/>
  <c r="C376" i="3"/>
  <c r="E376" i="3"/>
  <c r="C377" i="3"/>
  <c r="D377" i="3"/>
  <c r="E377" i="3"/>
  <c r="C378" i="3"/>
  <c r="E378" i="3"/>
  <c r="C379" i="3"/>
  <c r="E379" i="3"/>
  <c r="C380" i="3"/>
  <c r="D380" i="3"/>
  <c r="E380" i="3"/>
  <c r="C381" i="3"/>
  <c r="E381" i="3"/>
  <c r="C382" i="3"/>
  <c r="D382" i="3"/>
  <c r="E382" i="3"/>
  <c r="C383" i="3"/>
  <c r="E383" i="3"/>
  <c r="C384" i="3"/>
  <c r="E384" i="3"/>
  <c r="C385" i="3"/>
  <c r="D385" i="3"/>
  <c r="E385" i="3"/>
  <c r="C386" i="3"/>
  <c r="E386" i="3"/>
  <c r="C387" i="3"/>
  <c r="D387" i="3"/>
  <c r="E387" i="3"/>
  <c r="C388" i="3"/>
  <c r="E388" i="3"/>
  <c r="C389" i="3"/>
  <c r="D389" i="3"/>
  <c r="E389" i="3"/>
  <c r="C390" i="3"/>
  <c r="E390" i="3"/>
  <c r="C391" i="3"/>
  <c r="E391" i="3"/>
  <c r="C392" i="3"/>
  <c r="D392" i="3"/>
  <c r="E392" i="3"/>
  <c r="C393" i="3"/>
  <c r="D393" i="3"/>
  <c r="E393" i="3"/>
  <c r="C394" i="3"/>
  <c r="D394" i="3"/>
  <c r="E394" i="3"/>
  <c r="C395" i="3"/>
  <c r="E395" i="3"/>
  <c r="C396" i="3"/>
  <c r="E396" i="3"/>
  <c r="C397" i="3"/>
  <c r="D397" i="3"/>
  <c r="E397" i="3"/>
  <c r="C398" i="3"/>
  <c r="E398" i="3"/>
  <c r="C399" i="3"/>
  <c r="D399" i="3"/>
  <c r="E399" i="3"/>
  <c r="C400" i="3"/>
  <c r="E400" i="3"/>
  <c r="F3" i="4"/>
  <c r="I3" i="4"/>
  <c r="H3" i="4" s="1"/>
  <c r="J349" i="3" s="1"/>
  <c r="L349" i="3" s="1"/>
  <c r="F4" i="4"/>
  <c r="I4" i="4"/>
  <c r="I350" i="3" s="1"/>
  <c r="F5" i="4"/>
  <c r="I5" i="4"/>
  <c r="I351" i="3" s="1"/>
  <c r="F6" i="4"/>
  <c r="I6" i="4"/>
  <c r="I352" i="3" s="1"/>
  <c r="F7" i="4"/>
  <c r="H7" i="4"/>
  <c r="J353" i="3" s="1"/>
  <c r="L353" i="3" s="1"/>
  <c r="I7" i="4"/>
  <c r="I353" i="3" s="1"/>
  <c r="F8" i="4"/>
  <c r="I8" i="4"/>
  <c r="I354" i="3" s="1"/>
  <c r="F9" i="4"/>
  <c r="I9" i="4"/>
  <c r="I355" i="3" s="1"/>
  <c r="F10" i="4"/>
  <c r="I10" i="4"/>
  <c r="I356" i="3" s="1"/>
  <c r="F11" i="4"/>
  <c r="I11" i="4"/>
  <c r="H11" i="4" s="1"/>
  <c r="J357" i="3" s="1"/>
  <c r="L357" i="3" s="1"/>
  <c r="F12" i="4"/>
  <c r="I12" i="4"/>
  <c r="I358" i="3" s="1"/>
  <c r="F13" i="4"/>
  <c r="D359" i="3" s="1"/>
  <c r="I13" i="4"/>
  <c r="I359" i="3" s="1"/>
  <c r="F14" i="4"/>
  <c r="D360" i="3" s="1"/>
  <c r="I14" i="4"/>
  <c r="I360" i="3" s="1"/>
  <c r="F15" i="4"/>
  <c r="I15" i="4"/>
  <c r="I361" i="3" s="1"/>
  <c r="F16" i="4"/>
  <c r="I16" i="4"/>
  <c r="I362" i="3" s="1"/>
  <c r="F17" i="4"/>
  <c r="H17" i="4" s="1"/>
  <c r="J363" i="3" s="1"/>
  <c r="L363" i="3" s="1"/>
  <c r="I17" i="4"/>
  <c r="I363" i="3" s="1"/>
  <c r="F18" i="4"/>
  <c r="I18" i="4"/>
  <c r="I364" i="3" s="1"/>
  <c r="F19" i="4"/>
  <c r="I19" i="4"/>
  <c r="H19" i="4" s="1"/>
  <c r="J365" i="3" s="1"/>
  <c r="L365" i="3" s="1"/>
  <c r="F20" i="4"/>
  <c r="I20" i="4"/>
  <c r="I366" i="3" s="1"/>
  <c r="F21" i="4"/>
  <c r="I21" i="4"/>
  <c r="I367" i="3" s="1"/>
  <c r="F22" i="4"/>
  <c r="I22" i="4"/>
  <c r="I368" i="3" s="1"/>
  <c r="F23" i="4"/>
  <c r="I23" i="4"/>
  <c r="I369" i="3" s="1"/>
  <c r="F24" i="4"/>
  <c r="I24" i="4"/>
  <c r="I370" i="3" s="1"/>
  <c r="F25" i="4"/>
  <c r="I25" i="4"/>
  <c r="H25" i="4" s="1"/>
  <c r="J371" i="3" s="1"/>
  <c r="L371" i="3" s="1"/>
  <c r="F26" i="4"/>
  <c r="D372" i="3" s="1"/>
  <c r="I26" i="4"/>
  <c r="I372" i="3" s="1"/>
  <c r="F27" i="4"/>
  <c r="I27" i="4"/>
  <c r="I373" i="3" s="1"/>
  <c r="F28" i="4"/>
  <c r="I28" i="4"/>
  <c r="I374" i="3" s="1"/>
  <c r="F29" i="4"/>
  <c r="I29" i="4"/>
  <c r="I375" i="3" s="1"/>
  <c r="F30" i="4"/>
  <c r="I30" i="4"/>
  <c r="I376" i="3" s="1"/>
  <c r="F32" i="4"/>
  <c r="I32" i="4"/>
  <c r="I377" i="3" s="1"/>
  <c r="F33" i="4"/>
  <c r="I33" i="4"/>
  <c r="I378" i="3" s="1"/>
  <c r="F34" i="4"/>
  <c r="I34" i="4"/>
  <c r="I379" i="3" s="1"/>
  <c r="F35" i="4"/>
  <c r="I35" i="4"/>
  <c r="I380" i="3" s="1"/>
  <c r="F36" i="4"/>
  <c r="I36" i="4"/>
  <c r="I381" i="3" s="1"/>
  <c r="F37" i="4"/>
  <c r="I37" i="4"/>
  <c r="I382" i="3" s="1"/>
  <c r="F38" i="4"/>
  <c r="D383" i="3" s="1"/>
  <c r="I38" i="4"/>
  <c r="I383" i="3" s="1"/>
  <c r="F39" i="4"/>
  <c r="D384" i="3" s="1"/>
  <c r="I39" i="4"/>
  <c r="I384" i="3" s="1"/>
  <c r="F41" i="4"/>
  <c r="H41" i="4"/>
  <c r="J385" i="3" s="1"/>
  <c r="L385" i="3" s="1"/>
  <c r="I41" i="4"/>
  <c r="I385" i="3" s="1"/>
  <c r="F42" i="4"/>
  <c r="I42" i="4"/>
  <c r="I386" i="3" s="1"/>
  <c r="F43" i="4"/>
  <c r="I43" i="4"/>
  <c r="I387" i="3" s="1"/>
  <c r="F44" i="4"/>
  <c r="I44" i="4"/>
  <c r="I388" i="3" s="1"/>
  <c r="F45" i="4"/>
  <c r="I45" i="4"/>
  <c r="H45" i="4" s="1"/>
  <c r="J389" i="3" s="1"/>
  <c r="L389" i="3" s="1"/>
  <c r="F46" i="4"/>
  <c r="I46" i="4"/>
  <c r="I390" i="3" s="1"/>
  <c r="F47" i="4"/>
  <c r="I47" i="4"/>
  <c r="I391" i="3" s="1"/>
  <c r="F48" i="4"/>
  <c r="I48" i="4"/>
  <c r="I392" i="3" s="1"/>
  <c r="F49" i="4"/>
  <c r="I49" i="4"/>
  <c r="H49" i="4" s="1"/>
  <c r="J393" i="3" s="1"/>
  <c r="L393" i="3" s="1"/>
  <c r="F50" i="4"/>
  <c r="H50" i="4" s="1"/>
  <c r="J394" i="3" s="1"/>
  <c r="L394" i="3" s="1"/>
  <c r="I50" i="4"/>
  <c r="I394" i="3" s="1"/>
  <c r="F51" i="4"/>
  <c r="D395" i="3" s="1"/>
  <c r="I51" i="4"/>
  <c r="I395" i="3" s="1"/>
  <c r="F52" i="4"/>
  <c r="D396" i="3" s="1"/>
  <c r="I52" i="4"/>
  <c r="I396" i="3" s="1"/>
  <c r="F53" i="4"/>
  <c r="I53" i="4"/>
  <c r="H53" i="4" s="1"/>
  <c r="J397" i="3" s="1"/>
  <c r="L397" i="3" s="1"/>
  <c r="F55" i="4"/>
  <c r="I55" i="4"/>
  <c r="I398" i="3" s="1"/>
  <c r="F56" i="4"/>
  <c r="I56" i="4"/>
  <c r="I399" i="3" s="1"/>
  <c r="F57" i="4"/>
  <c r="I57" i="4"/>
  <c r="I400" i="3" s="1"/>
  <c r="E8" i="6"/>
  <c r="L8" i="6"/>
  <c r="M8" i="6"/>
  <c r="E9" i="6"/>
  <c r="L9" i="6"/>
  <c r="M9" i="6"/>
  <c r="E10" i="6"/>
  <c r="L10" i="6"/>
  <c r="M10" i="6"/>
  <c r="E11" i="6"/>
  <c r="L11" i="6"/>
  <c r="M11" i="6"/>
  <c r="E12" i="6"/>
  <c r="L12" i="6"/>
  <c r="M12" i="6"/>
  <c r="E13" i="6"/>
  <c r="L13" i="6"/>
  <c r="M13" i="6"/>
  <c r="E14" i="6"/>
  <c r="L14" i="6"/>
  <c r="M14" i="6"/>
  <c r="E15" i="6"/>
  <c r="L15" i="6"/>
  <c r="M15" i="6"/>
  <c r="E16" i="6"/>
  <c r="L16" i="6"/>
  <c r="M16" i="6"/>
  <c r="E17" i="6"/>
  <c r="L17" i="6"/>
  <c r="M17" i="6"/>
  <c r="E18" i="6"/>
  <c r="L18" i="6"/>
  <c r="M18" i="6"/>
  <c r="E19" i="6"/>
  <c r="L19" i="6"/>
  <c r="M19" i="6"/>
  <c r="E20" i="6"/>
  <c r="L20" i="6"/>
  <c r="M20" i="6"/>
  <c r="E21" i="6"/>
  <c r="L21" i="6"/>
  <c r="M21" i="6"/>
  <c r="E22" i="6"/>
  <c r="L22" i="6"/>
  <c r="M22" i="6"/>
  <c r="E23" i="6"/>
  <c r="L23" i="6"/>
  <c r="M23" i="6"/>
  <c r="E24" i="6"/>
  <c r="L24" i="6"/>
  <c r="M24" i="6"/>
  <c r="E25" i="6"/>
  <c r="L25" i="6"/>
  <c r="M25" i="6"/>
  <c r="L26" i="6"/>
  <c r="M26" i="6"/>
  <c r="E27" i="6"/>
  <c r="L27" i="6"/>
  <c r="M27" i="6"/>
  <c r="E28" i="6"/>
  <c r="L28" i="6"/>
  <c r="M28" i="6"/>
  <c r="E29" i="6"/>
  <c r="L29" i="6"/>
  <c r="M29" i="6"/>
  <c r="E30" i="6"/>
  <c r="L30" i="6"/>
  <c r="M30" i="6"/>
  <c r="E31" i="6"/>
  <c r="L31" i="6"/>
  <c r="M31" i="6"/>
  <c r="E32" i="6"/>
  <c r="L32" i="6"/>
  <c r="M32" i="6"/>
  <c r="E33" i="6"/>
  <c r="L33" i="6"/>
  <c r="M33" i="6"/>
  <c r="E34" i="6"/>
  <c r="L34" i="6"/>
  <c r="M34" i="6"/>
  <c r="E35" i="6"/>
  <c r="L35" i="6"/>
  <c r="M35" i="6"/>
  <c r="E36" i="6"/>
  <c r="L36" i="6"/>
  <c r="M36" i="6"/>
  <c r="E37" i="6"/>
  <c r="L37" i="6"/>
  <c r="M37" i="6"/>
  <c r="E38" i="6"/>
  <c r="L38" i="6"/>
  <c r="M38" i="6"/>
  <c r="E39" i="6"/>
  <c r="L39" i="6"/>
  <c r="M39" i="6"/>
  <c r="E40" i="6"/>
  <c r="L40" i="6"/>
  <c r="M40" i="6"/>
  <c r="E41" i="6"/>
  <c r="L41" i="6"/>
  <c r="M41" i="6"/>
  <c r="E42" i="6"/>
  <c r="L42" i="6"/>
  <c r="M42" i="6"/>
  <c r="E43" i="6"/>
  <c r="L43" i="6"/>
  <c r="M43" i="6"/>
  <c r="E44" i="6"/>
  <c r="L44" i="6"/>
  <c r="M44" i="6"/>
  <c r="E45" i="6"/>
  <c r="L45" i="6"/>
  <c r="M45" i="6"/>
  <c r="E46" i="6"/>
  <c r="L46" i="6"/>
  <c r="M46" i="6"/>
  <c r="E47" i="6"/>
  <c r="L47" i="6"/>
  <c r="M47" i="6"/>
  <c r="E48" i="6"/>
  <c r="L48" i="6"/>
  <c r="M48" i="6"/>
  <c r="E49" i="6"/>
  <c r="L49" i="6"/>
  <c r="M49" i="6"/>
  <c r="E50" i="6"/>
  <c r="L50" i="6"/>
  <c r="M50" i="6"/>
  <c r="E51" i="6"/>
  <c r="L51" i="6"/>
  <c r="M51" i="6"/>
  <c r="E52" i="6"/>
  <c r="L52" i="6"/>
  <c r="M52" i="6"/>
  <c r="E53" i="6"/>
  <c r="L53" i="6"/>
  <c r="M53" i="6"/>
  <c r="E54" i="6"/>
  <c r="L54" i="6"/>
  <c r="M54" i="6"/>
  <c r="E55" i="6"/>
  <c r="L55" i="6"/>
  <c r="M55" i="6"/>
  <c r="E56" i="6"/>
  <c r="L56" i="6"/>
  <c r="M56" i="6"/>
  <c r="E57" i="6"/>
  <c r="L57" i="6"/>
  <c r="M57" i="6"/>
  <c r="E58" i="6"/>
  <c r="L58" i="6"/>
  <c r="M58" i="6"/>
  <c r="E59" i="6"/>
  <c r="L59" i="6"/>
  <c r="M59" i="6"/>
  <c r="E60" i="6"/>
  <c r="L60" i="6"/>
  <c r="M60" i="6"/>
  <c r="E61" i="6"/>
  <c r="L61" i="6"/>
  <c r="M61" i="6"/>
  <c r="E62" i="6"/>
  <c r="L62" i="6"/>
  <c r="M62" i="6"/>
  <c r="E63" i="6"/>
  <c r="L63" i="6"/>
  <c r="M63" i="6"/>
  <c r="E64" i="6"/>
  <c r="L64" i="6"/>
  <c r="M64" i="6"/>
  <c r="E65" i="6"/>
  <c r="L65" i="6"/>
  <c r="M65" i="6"/>
  <c r="E66" i="6"/>
  <c r="L66" i="6"/>
  <c r="M66" i="6"/>
  <c r="E67" i="6"/>
  <c r="L67" i="6"/>
  <c r="M67" i="6"/>
  <c r="E68" i="6"/>
  <c r="L68" i="6"/>
  <c r="M68" i="6"/>
  <c r="E69" i="6"/>
  <c r="L69" i="6"/>
  <c r="M69" i="6"/>
  <c r="E70" i="6"/>
  <c r="L70" i="6"/>
  <c r="M70" i="6"/>
  <c r="E71" i="6"/>
  <c r="L71" i="6"/>
  <c r="M71" i="6"/>
  <c r="E72" i="6"/>
  <c r="L72" i="6"/>
  <c r="M72" i="6"/>
  <c r="E73" i="6"/>
  <c r="L73" i="6"/>
  <c r="M73" i="6"/>
  <c r="E74" i="6"/>
  <c r="L74" i="6"/>
  <c r="M74" i="6"/>
  <c r="E75" i="6"/>
  <c r="L75" i="6"/>
  <c r="M75" i="6"/>
  <c r="E76" i="6"/>
  <c r="L76" i="6"/>
  <c r="M76" i="6"/>
  <c r="E77" i="6"/>
  <c r="L77" i="6"/>
  <c r="M77" i="6"/>
  <c r="E78" i="6"/>
  <c r="L78" i="6"/>
  <c r="M78" i="6"/>
  <c r="E79" i="6"/>
  <c r="L79" i="6"/>
  <c r="M79" i="6"/>
  <c r="E80" i="6"/>
  <c r="L80" i="6"/>
  <c r="M80" i="6"/>
  <c r="E81" i="6"/>
  <c r="L81" i="6"/>
  <c r="M81" i="6"/>
  <c r="E82" i="6"/>
  <c r="L82" i="6"/>
  <c r="M82" i="6"/>
  <c r="E83" i="6"/>
  <c r="L83" i="6"/>
  <c r="M83" i="6"/>
  <c r="E84" i="6"/>
  <c r="L84" i="6"/>
  <c r="M84" i="6"/>
  <c r="E85" i="6"/>
  <c r="L85" i="6"/>
  <c r="M85" i="6"/>
  <c r="E86" i="6"/>
  <c r="L86" i="6"/>
  <c r="M86" i="6"/>
  <c r="E87" i="6"/>
  <c r="L87" i="6"/>
  <c r="M87" i="6"/>
  <c r="E88" i="6"/>
  <c r="L88" i="6"/>
  <c r="M88" i="6"/>
  <c r="E89" i="6"/>
  <c r="L89" i="6"/>
  <c r="M89" i="6"/>
  <c r="E90" i="6"/>
  <c r="L90" i="6"/>
  <c r="M90" i="6"/>
  <c r="E91" i="6"/>
  <c r="L91" i="6"/>
  <c r="M91" i="6"/>
  <c r="E92" i="6"/>
  <c r="L92" i="6"/>
  <c r="M92" i="6"/>
  <c r="E93" i="6"/>
  <c r="L93" i="6"/>
  <c r="M93" i="6"/>
  <c r="E94" i="6"/>
  <c r="L94" i="6"/>
  <c r="M94" i="6"/>
  <c r="E95" i="6"/>
  <c r="L95" i="6"/>
  <c r="M95" i="6"/>
  <c r="E96" i="6"/>
  <c r="L96" i="6"/>
  <c r="M96" i="6"/>
  <c r="E97" i="6"/>
  <c r="L97" i="6"/>
  <c r="M97" i="6"/>
  <c r="E98" i="6"/>
  <c r="L98" i="6"/>
  <c r="M98" i="6"/>
  <c r="E99" i="6"/>
  <c r="L99" i="6"/>
  <c r="M99" i="6"/>
  <c r="E100" i="6"/>
  <c r="L100" i="6"/>
  <c r="M100" i="6"/>
  <c r="E101" i="6"/>
  <c r="L101" i="6"/>
  <c r="M101" i="6"/>
  <c r="E102" i="6"/>
  <c r="L102" i="6"/>
  <c r="M102" i="6"/>
  <c r="E103" i="6"/>
  <c r="L103" i="6"/>
  <c r="M103" i="6"/>
  <c r="E104" i="6"/>
  <c r="L104" i="6"/>
  <c r="M104" i="6"/>
  <c r="E8" i="8"/>
  <c r="L8" i="8"/>
  <c r="M8" i="8"/>
  <c r="E9" i="8"/>
  <c r="L9" i="8"/>
  <c r="M9" i="8"/>
  <c r="E10" i="8"/>
  <c r="L10" i="8"/>
  <c r="M10" i="8"/>
  <c r="E11" i="8"/>
  <c r="L11" i="8"/>
  <c r="M11" i="8"/>
  <c r="E12" i="8"/>
  <c r="L12" i="8"/>
  <c r="M12" i="8"/>
  <c r="E13" i="8"/>
  <c r="L13" i="8"/>
  <c r="M13" i="8"/>
  <c r="E14" i="8"/>
  <c r="L14" i="8"/>
  <c r="M14" i="8"/>
  <c r="E15" i="8"/>
  <c r="L15" i="8"/>
  <c r="M15" i="8"/>
  <c r="E16" i="8"/>
  <c r="L16" i="8"/>
  <c r="M16" i="8"/>
  <c r="E17" i="8"/>
  <c r="L17" i="8"/>
  <c r="M17" i="8"/>
  <c r="E18" i="8"/>
  <c r="L18" i="8"/>
  <c r="M18" i="8"/>
  <c r="E19" i="8"/>
  <c r="L19" i="8"/>
  <c r="M19" i="8"/>
  <c r="E20" i="8"/>
  <c r="L20" i="8"/>
  <c r="M20" i="8"/>
  <c r="E21" i="8"/>
  <c r="L21" i="8"/>
  <c r="M21" i="8"/>
  <c r="E22" i="8"/>
  <c r="L22" i="8"/>
  <c r="M22" i="8"/>
  <c r="E23" i="8"/>
  <c r="L23" i="8"/>
  <c r="M23" i="8"/>
  <c r="E24" i="8"/>
  <c r="L24" i="8"/>
  <c r="M24" i="8"/>
  <c r="E25" i="8"/>
  <c r="L25" i="8"/>
  <c r="M25" i="8"/>
  <c r="E26" i="8"/>
  <c r="L26" i="8"/>
  <c r="M26" i="8"/>
  <c r="E27" i="8"/>
  <c r="L27" i="8"/>
  <c r="M27" i="8"/>
  <c r="E28" i="8"/>
  <c r="L28" i="8"/>
  <c r="M28" i="8"/>
  <c r="E29" i="8"/>
  <c r="L29" i="8"/>
  <c r="M29" i="8"/>
  <c r="E30" i="8"/>
  <c r="L30" i="8"/>
  <c r="M30" i="8"/>
  <c r="E31" i="8"/>
  <c r="L31" i="8"/>
  <c r="M31" i="8"/>
  <c r="E32" i="8"/>
  <c r="L32" i="8"/>
  <c r="M32" i="8"/>
  <c r="E33" i="8"/>
  <c r="L33" i="8"/>
  <c r="M33" i="8"/>
  <c r="E34" i="8"/>
  <c r="L34" i="8"/>
  <c r="M34" i="8"/>
  <c r="E35" i="8"/>
  <c r="L35" i="8"/>
  <c r="M35" i="8"/>
  <c r="E36" i="8"/>
  <c r="L36" i="8"/>
  <c r="M36" i="8"/>
  <c r="M8" i="9"/>
  <c r="L9" i="9"/>
  <c r="M9" i="9"/>
  <c r="L10" i="9"/>
  <c r="M10" i="9"/>
  <c r="L11" i="9"/>
  <c r="M11" i="9"/>
  <c r="E12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E8" i="10"/>
  <c r="L8" i="10"/>
  <c r="M8" i="10"/>
  <c r="E9" i="10"/>
  <c r="L9" i="10"/>
  <c r="M9" i="10"/>
  <c r="I132" i="3" l="1"/>
  <c r="J132" i="3" s="1"/>
  <c r="L132" i="3" s="1"/>
  <c r="I125" i="3"/>
  <c r="I124" i="3"/>
  <c r="J124" i="3" s="1"/>
  <c r="L124" i="3" s="1"/>
  <c r="I116" i="3"/>
  <c r="J116" i="3" s="1"/>
  <c r="L116" i="3" s="1"/>
  <c r="I108" i="3"/>
  <c r="J108" i="3" s="1"/>
  <c r="L108" i="3" s="1"/>
  <c r="I81" i="3"/>
  <c r="I57" i="3"/>
  <c r="J57" i="3" s="1"/>
  <c r="L57" i="3" s="1"/>
  <c r="I56" i="3"/>
  <c r="I55" i="3"/>
  <c r="J55" i="3" s="1"/>
  <c r="L55" i="3" s="1"/>
  <c r="I53" i="3"/>
  <c r="I52" i="3"/>
  <c r="I51" i="3"/>
  <c r="I50" i="3"/>
  <c r="J50" i="3" s="1"/>
  <c r="L50" i="3" s="1"/>
  <c r="I48" i="3"/>
  <c r="J48" i="3" s="1"/>
  <c r="L48" i="3" s="1"/>
  <c r="I46" i="3"/>
  <c r="J46" i="3" s="1"/>
  <c r="L46" i="3" s="1"/>
  <c r="I45" i="3"/>
  <c r="I44" i="3"/>
  <c r="I30" i="3"/>
  <c r="J30" i="3" s="1"/>
  <c r="L30" i="3" s="1"/>
  <c r="I29" i="3"/>
  <c r="I28" i="3"/>
  <c r="J28" i="3" s="1"/>
  <c r="L28" i="3" s="1"/>
  <c r="I25" i="3"/>
  <c r="I24" i="3"/>
  <c r="I23" i="3"/>
  <c r="I12" i="3"/>
  <c r="I183" i="3"/>
  <c r="I95" i="3"/>
  <c r="I70" i="3"/>
  <c r="J70" i="3" s="1"/>
  <c r="L70" i="3" s="1"/>
  <c r="I340" i="3"/>
  <c r="I305" i="3"/>
  <c r="I287" i="3"/>
  <c r="I277" i="3"/>
  <c r="I276" i="3"/>
  <c r="J276" i="3" s="1"/>
  <c r="L276" i="3" s="1"/>
  <c r="I265" i="3"/>
  <c r="I253" i="3"/>
  <c r="I252" i="3"/>
  <c r="J252" i="3" s="1"/>
  <c r="L252" i="3" s="1"/>
  <c r="I232" i="3"/>
  <c r="I207" i="3"/>
  <c r="I200" i="3"/>
  <c r="I145" i="3"/>
  <c r="I144" i="3"/>
  <c r="J144" i="3" s="1"/>
  <c r="L144" i="3" s="1"/>
  <c r="I122" i="3"/>
  <c r="J122" i="3" s="1"/>
  <c r="L122" i="3" s="1"/>
  <c r="I290" i="3"/>
  <c r="J290" i="3" s="1"/>
  <c r="L290" i="3" s="1"/>
  <c r="I255" i="3"/>
  <c r="I254" i="3"/>
  <c r="I332" i="3"/>
  <c r="I128" i="3"/>
  <c r="J128" i="3" s="1"/>
  <c r="L128" i="3" s="1"/>
  <c r="I90" i="3"/>
  <c r="J90" i="3" s="1"/>
  <c r="L90" i="3" s="1"/>
  <c r="I77" i="3"/>
  <c r="H43" i="4"/>
  <c r="J387" i="3" s="1"/>
  <c r="L387" i="3" s="1"/>
  <c r="I346" i="3"/>
  <c r="I345" i="3"/>
  <c r="J345" i="3" s="1"/>
  <c r="L345" i="3" s="1"/>
  <c r="I334" i="3"/>
  <c r="J334" i="3" s="1"/>
  <c r="L334" i="3" s="1"/>
  <c r="I322" i="3"/>
  <c r="I219" i="3"/>
  <c r="J219" i="3" s="1"/>
  <c r="L219" i="3" s="1"/>
  <c r="I218" i="3"/>
  <c r="J218" i="3" s="1"/>
  <c r="L218" i="3" s="1"/>
  <c r="I217" i="3"/>
  <c r="J217" i="3" s="1"/>
  <c r="L217" i="3" s="1"/>
  <c r="I216" i="3"/>
  <c r="J216" i="3" s="1"/>
  <c r="L216" i="3" s="1"/>
  <c r="I212" i="3"/>
  <c r="J212" i="3" s="1"/>
  <c r="L212" i="3" s="1"/>
  <c r="I211" i="3"/>
  <c r="J211" i="3" s="1"/>
  <c r="L211" i="3" s="1"/>
  <c r="I210" i="3"/>
  <c r="J210" i="3" s="1"/>
  <c r="L210" i="3" s="1"/>
  <c r="I209" i="3"/>
  <c r="J209" i="3" s="1"/>
  <c r="L209" i="3" s="1"/>
  <c r="I195" i="3"/>
  <c r="I188" i="3"/>
  <c r="I130" i="3"/>
  <c r="J130" i="3" s="1"/>
  <c r="L130" i="3" s="1"/>
  <c r="I113" i="3"/>
  <c r="I112" i="3"/>
  <c r="J112" i="3" s="1"/>
  <c r="L112" i="3" s="1"/>
  <c r="I104" i="3"/>
  <c r="J104" i="3" s="1"/>
  <c r="L104" i="3" s="1"/>
  <c r="I84" i="3"/>
  <c r="J84" i="3" s="1"/>
  <c r="L84" i="3" s="1"/>
  <c r="I78" i="3"/>
  <c r="J78" i="3" s="1"/>
  <c r="L78" i="3" s="1"/>
  <c r="J77" i="3"/>
  <c r="L77" i="3" s="1"/>
  <c r="I66" i="3"/>
  <c r="J66" i="3" s="1"/>
  <c r="L66" i="3" s="1"/>
  <c r="I172" i="3"/>
  <c r="I156" i="3"/>
  <c r="I96" i="3"/>
  <c r="J96" i="3" s="1"/>
  <c r="L96" i="3" s="1"/>
  <c r="H29" i="4"/>
  <c r="J375" i="3" s="1"/>
  <c r="L375" i="3" s="1"/>
  <c r="I324" i="3"/>
  <c r="I311" i="3"/>
  <c r="I293" i="3"/>
  <c r="I273" i="3"/>
  <c r="I261" i="3"/>
  <c r="I260" i="3"/>
  <c r="J260" i="3" s="1"/>
  <c r="L260" i="3" s="1"/>
  <c r="I248" i="3"/>
  <c r="J248" i="3" s="1"/>
  <c r="L248" i="3" s="1"/>
  <c r="I225" i="3"/>
  <c r="J225" i="3" s="1"/>
  <c r="L225" i="3" s="1"/>
  <c r="I221" i="3"/>
  <c r="J221" i="3" s="1"/>
  <c r="L221" i="3" s="1"/>
  <c r="I220" i="3"/>
  <c r="J220" i="3" s="1"/>
  <c r="L220" i="3" s="1"/>
  <c r="I123" i="3"/>
  <c r="I86" i="3"/>
  <c r="I61" i="3"/>
  <c r="J61" i="3" s="1"/>
  <c r="L61" i="3" s="1"/>
  <c r="H24" i="4"/>
  <c r="J370" i="3" s="1"/>
  <c r="L370" i="3" s="1"/>
  <c r="H15" i="4"/>
  <c r="J361" i="3" s="1"/>
  <c r="L361" i="3" s="1"/>
  <c r="I171" i="3"/>
  <c r="J171" i="3" s="1"/>
  <c r="L171" i="3" s="1"/>
  <c r="I97" i="3"/>
  <c r="I337" i="3"/>
  <c r="J337" i="3" s="1"/>
  <c r="L337" i="3" s="1"/>
  <c r="I314" i="3"/>
  <c r="I239" i="3"/>
  <c r="J239" i="3" s="1"/>
  <c r="L239" i="3" s="1"/>
  <c r="I231" i="3"/>
  <c r="J231" i="3" s="1"/>
  <c r="L231" i="3" s="1"/>
  <c r="I177" i="3"/>
  <c r="I169" i="3"/>
  <c r="J169" i="3" s="1"/>
  <c r="L169" i="3" s="1"/>
  <c r="I153" i="3"/>
  <c r="J153" i="3" s="1"/>
  <c r="L153" i="3" s="1"/>
  <c r="I63" i="3"/>
  <c r="J63" i="3" s="1"/>
  <c r="L63" i="3" s="1"/>
  <c r="I320" i="3"/>
  <c r="I163" i="3"/>
  <c r="J163" i="3" s="1"/>
  <c r="L163" i="3" s="1"/>
  <c r="H23" i="4"/>
  <c r="J369" i="3" s="1"/>
  <c r="L369" i="3" s="1"/>
  <c r="I342" i="3"/>
  <c r="I341" i="3"/>
  <c r="J341" i="3" s="1"/>
  <c r="L341" i="3" s="1"/>
  <c r="I326" i="3"/>
  <c r="I299" i="3"/>
  <c r="I281" i="3"/>
  <c r="I269" i="3"/>
  <c r="I268" i="3"/>
  <c r="J268" i="3" s="1"/>
  <c r="L268" i="3" s="1"/>
  <c r="I257" i="3"/>
  <c r="J257" i="3" s="1"/>
  <c r="L257" i="3" s="1"/>
  <c r="I243" i="3"/>
  <c r="I234" i="3"/>
  <c r="I205" i="3"/>
  <c r="I198" i="3"/>
  <c r="I197" i="3"/>
  <c r="J197" i="3" s="1"/>
  <c r="L197" i="3" s="1"/>
  <c r="I189" i="3"/>
  <c r="J189" i="3" s="1"/>
  <c r="L189" i="3" s="1"/>
  <c r="I182" i="3"/>
  <c r="I174" i="3"/>
  <c r="I173" i="3"/>
  <c r="J173" i="3" s="1"/>
  <c r="L173" i="3" s="1"/>
  <c r="I155" i="3"/>
  <c r="J155" i="3" s="1"/>
  <c r="L155" i="3" s="1"/>
  <c r="I143" i="3"/>
  <c r="I142" i="3"/>
  <c r="J142" i="3" s="1"/>
  <c r="L142" i="3" s="1"/>
  <c r="I111" i="3"/>
  <c r="I79" i="3"/>
  <c r="I73" i="3"/>
  <c r="I64" i="3"/>
  <c r="I344" i="3"/>
  <c r="I328" i="3"/>
  <c r="J328" i="3" s="1"/>
  <c r="L328" i="3" s="1"/>
  <c r="I302" i="3"/>
  <c r="J302" i="3" s="1"/>
  <c r="L302" i="3" s="1"/>
  <c r="I301" i="3"/>
  <c r="I291" i="3"/>
  <c r="I283" i="3"/>
  <c r="I270" i="3"/>
  <c r="I259" i="3"/>
  <c r="I247" i="3"/>
  <c r="I246" i="3"/>
  <c r="I244" i="3"/>
  <c r="J244" i="3" s="1"/>
  <c r="L244" i="3" s="1"/>
  <c r="I168" i="3"/>
  <c r="I74" i="3"/>
  <c r="I9" i="3"/>
  <c r="J9" i="3" s="1"/>
  <c r="L9" i="3" s="1"/>
  <c r="I393" i="3"/>
  <c r="J246" i="3"/>
  <c r="L246" i="3" s="1"/>
  <c r="H27" i="4"/>
  <c r="J373" i="3" s="1"/>
  <c r="L373" i="3" s="1"/>
  <c r="I348" i="3"/>
  <c r="I336" i="3"/>
  <c r="I333" i="3"/>
  <c r="J333" i="3" s="1"/>
  <c r="L333" i="3" s="1"/>
  <c r="I316" i="3"/>
  <c r="I313" i="3"/>
  <c r="J313" i="3" s="1"/>
  <c r="L313" i="3" s="1"/>
  <c r="I295" i="3"/>
  <c r="I275" i="3"/>
  <c r="J275" i="3" s="1"/>
  <c r="L275" i="3" s="1"/>
  <c r="I262" i="3"/>
  <c r="I251" i="3"/>
  <c r="I250" i="3"/>
  <c r="I213" i="3"/>
  <c r="J213" i="3" s="1"/>
  <c r="L213" i="3" s="1"/>
  <c r="I201" i="3"/>
  <c r="I150" i="3"/>
  <c r="I137" i="3"/>
  <c r="I136" i="3"/>
  <c r="J136" i="3" s="1"/>
  <c r="L136" i="3" s="1"/>
  <c r="I126" i="3"/>
  <c r="J126" i="3" s="1"/>
  <c r="L126" i="3" s="1"/>
  <c r="I98" i="3"/>
  <c r="J98" i="3" s="1"/>
  <c r="L98" i="3" s="1"/>
  <c r="I92" i="3"/>
  <c r="I91" i="3"/>
  <c r="I59" i="3"/>
  <c r="I41" i="3"/>
  <c r="J41" i="3" s="1"/>
  <c r="L41" i="3" s="1"/>
  <c r="I40" i="3"/>
  <c r="J40" i="3" s="1"/>
  <c r="L40" i="3" s="1"/>
  <c r="I187" i="3"/>
  <c r="I180" i="3"/>
  <c r="I179" i="3"/>
  <c r="J179" i="3" s="1"/>
  <c r="L179" i="3" s="1"/>
  <c r="I170" i="3"/>
  <c r="I138" i="3"/>
  <c r="J138" i="3" s="1"/>
  <c r="L138" i="3" s="1"/>
  <c r="I110" i="3"/>
  <c r="J110" i="3" s="1"/>
  <c r="L110" i="3" s="1"/>
  <c r="I93" i="3"/>
  <c r="J68" i="3"/>
  <c r="L68" i="3" s="1"/>
  <c r="H32" i="4"/>
  <c r="J377" i="3" s="1"/>
  <c r="L377" i="3" s="1"/>
  <c r="H5" i="4"/>
  <c r="J351" i="3" s="1"/>
  <c r="L351" i="3" s="1"/>
  <c r="I371" i="3"/>
  <c r="I329" i="3"/>
  <c r="J329" i="3" s="1"/>
  <c r="L329" i="3" s="1"/>
  <c r="I397" i="3"/>
  <c r="I365" i="3"/>
  <c r="I357" i="3"/>
  <c r="I349" i="3"/>
  <c r="H37" i="4"/>
  <c r="J382" i="3" s="1"/>
  <c r="L382" i="3" s="1"/>
  <c r="H12" i="4"/>
  <c r="J358" i="3" s="1"/>
  <c r="L358" i="3" s="1"/>
  <c r="I389" i="3"/>
  <c r="H57" i="4"/>
  <c r="J400" i="3" s="1"/>
  <c r="L400" i="3" s="1"/>
  <c r="H36" i="4"/>
  <c r="J381" i="3" s="1"/>
  <c r="L381" i="3" s="1"/>
  <c r="I308" i="3"/>
  <c r="J308" i="3" s="1"/>
  <c r="L308" i="3" s="1"/>
  <c r="I309" i="3"/>
  <c r="J309" i="3" s="1"/>
  <c r="L309" i="3" s="1"/>
  <c r="I297" i="3"/>
  <c r="I285" i="3"/>
  <c r="J285" i="3" s="1"/>
  <c r="L285" i="3" s="1"/>
  <c r="I280" i="3"/>
  <c r="J280" i="3" s="1"/>
  <c r="L280" i="3" s="1"/>
  <c r="I272" i="3"/>
  <c r="J272" i="3" s="1"/>
  <c r="L272" i="3" s="1"/>
  <c r="I264" i="3"/>
  <c r="J264" i="3" s="1"/>
  <c r="L264" i="3" s="1"/>
  <c r="I256" i="3"/>
  <c r="J256" i="3" s="1"/>
  <c r="L256" i="3" s="1"/>
  <c r="J254" i="3"/>
  <c r="L254" i="3" s="1"/>
  <c r="J247" i="3"/>
  <c r="L247" i="3" s="1"/>
  <c r="J243" i="3"/>
  <c r="L243" i="3" s="1"/>
  <c r="I215" i="3"/>
  <c r="J215" i="3" s="1"/>
  <c r="L215" i="3" s="1"/>
  <c r="I214" i="3"/>
  <c r="J214" i="3" s="1"/>
  <c r="L214" i="3" s="1"/>
  <c r="I199" i="3"/>
  <c r="J199" i="3" s="1"/>
  <c r="L199" i="3" s="1"/>
  <c r="I181" i="3"/>
  <c r="I166" i="3"/>
  <c r="I164" i="3"/>
  <c r="J164" i="3" s="1"/>
  <c r="L164" i="3" s="1"/>
  <c r="I158" i="3"/>
  <c r="J158" i="3" s="1"/>
  <c r="L158" i="3" s="1"/>
  <c r="I157" i="3"/>
  <c r="J157" i="3" s="1"/>
  <c r="L157" i="3" s="1"/>
  <c r="I141" i="3"/>
  <c r="J141" i="3" s="1"/>
  <c r="L141" i="3" s="1"/>
  <c r="I139" i="3"/>
  <c r="I129" i="3"/>
  <c r="J129" i="3" s="1"/>
  <c r="L129" i="3" s="1"/>
  <c r="I127" i="3"/>
  <c r="I118" i="3"/>
  <c r="J118" i="3" s="1"/>
  <c r="L118" i="3" s="1"/>
  <c r="I117" i="3"/>
  <c r="J117" i="3" s="1"/>
  <c r="L117" i="3" s="1"/>
  <c r="I115" i="3"/>
  <c r="J115" i="3" s="1"/>
  <c r="L115" i="3" s="1"/>
  <c r="I106" i="3"/>
  <c r="J106" i="3" s="1"/>
  <c r="L106" i="3" s="1"/>
  <c r="I105" i="3"/>
  <c r="I103" i="3"/>
  <c r="I85" i="3"/>
  <c r="J80" i="3"/>
  <c r="L80" i="3" s="1"/>
  <c r="I71" i="3"/>
  <c r="J71" i="3" s="1"/>
  <c r="L71" i="3" s="1"/>
  <c r="I62" i="3"/>
  <c r="I60" i="3"/>
  <c r="J56" i="3"/>
  <c r="L56" i="3" s="1"/>
  <c r="J53" i="3"/>
  <c r="L53" i="3" s="1"/>
  <c r="J52" i="3"/>
  <c r="L52" i="3" s="1"/>
  <c r="J51" i="3"/>
  <c r="L51" i="3" s="1"/>
  <c r="I47" i="3"/>
  <c r="J47" i="3" s="1"/>
  <c r="L47" i="3" s="1"/>
  <c r="I22" i="3"/>
  <c r="J22" i="3" s="1"/>
  <c r="L22" i="3" s="1"/>
  <c r="I20" i="3"/>
  <c r="J20" i="3" s="1"/>
  <c r="L20" i="3" s="1"/>
  <c r="I19" i="3"/>
  <c r="J19" i="3" s="1"/>
  <c r="L19" i="3" s="1"/>
  <c r="I17" i="3"/>
  <c r="I16" i="3"/>
  <c r="I15" i="3"/>
  <c r="J15" i="3" s="1"/>
  <c r="L15" i="3" s="1"/>
  <c r="I14" i="3"/>
  <c r="J14" i="3" s="1"/>
  <c r="L14" i="3" s="1"/>
  <c r="I10" i="3"/>
  <c r="J10" i="3" s="1"/>
  <c r="L10" i="3" s="1"/>
  <c r="J307" i="3"/>
  <c r="L307" i="3" s="1"/>
  <c r="J267" i="3"/>
  <c r="L267" i="3" s="1"/>
  <c r="J259" i="3"/>
  <c r="L259" i="3" s="1"/>
  <c r="J92" i="3"/>
  <c r="L92" i="3" s="1"/>
  <c r="J25" i="3"/>
  <c r="L25" i="3" s="1"/>
  <c r="J24" i="3"/>
  <c r="L24" i="3" s="1"/>
  <c r="I325" i="3"/>
  <c r="J325" i="3" s="1"/>
  <c r="L325" i="3" s="1"/>
  <c r="I321" i="3"/>
  <c r="J321" i="3" s="1"/>
  <c r="L321" i="3" s="1"/>
  <c r="I317" i="3"/>
  <c r="J317" i="3" s="1"/>
  <c r="L317" i="3" s="1"/>
  <c r="I236" i="3"/>
  <c r="J236" i="3" s="1"/>
  <c r="L236" i="3" s="1"/>
  <c r="I233" i="3"/>
  <c r="J233" i="3" s="1"/>
  <c r="L233" i="3" s="1"/>
  <c r="J232" i="3"/>
  <c r="L232" i="3" s="1"/>
  <c r="I230" i="3"/>
  <c r="J230" i="3" s="1"/>
  <c r="L230" i="3" s="1"/>
  <c r="I229" i="3"/>
  <c r="J229" i="3" s="1"/>
  <c r="L229" i="3" s="1"/>
  <c r="I228" i="3"/>
  <c r="J228" i="3" s="1"/>
  <c r="L228" i="3" s="1"/>
  <c r="I227" i="3"/>
  <c r="J227" i="3" s="1"/>
  <c r="L227" i="3" s="1"/>
  <c r="I226" i="3"/>
  <c r="J226" i="3" s="1"/>
  <c r="L226" i="3" s="1"/>
  <c r="I193" i="3"/>
  <c r="J193" i="3" s="1"/>
  <c r="L193" i="3" s="1"/>
  <c r="I175" i="3"/>
  <c r="J165" i="3"/>
  <c r="L165" i="3" s="1"/>
  <c r="I160" i="3"/>
  <c r="J160" i="3" s="1"/>
  <c r="L160" i="3" s="1"/>
  <c r="I148" i="3"/>
  <c r="J148" i="3" s="1"/>
  <c r="L148" i="3" s="1"/>
  <c r="I147" i="3"/>
  <c r="J147" i="3" s="1"/>
  <c r="L147" i="3" s="1"/>
  <c r="I133" i="3"/>
  <c r="J133" i="3" s="1"/>
  <c r="L133" i="3" s="1"/>
  <c r="I131" i="3"/>
  <c r="I121" i="3"/>
  <c r="I119" i="3"/>
  <c r="J119" i="3" s="1"/>
  <c r="L119" i="3" s="1"/>
  <c r="I109" i="3"/>
  <c r="J109" i="3" s="1"/>
  <c r="L109" i="3" s="1"/>
  <c r="I107" i="3"/>
  <c r="I75" i="3"/>
  <c r="J75" i="3" s="1"/>
  <c r="L75" i="3" s="1"/>
  <c r="I65" i="3"/>
  <c r="I39" i="3"/>
  <c r="J39" i="3" s="1"/>
  <c r="L39" i="3" s="1"/>
  <c r="I38" i="3"/>
  <c r="J38" i="3" s="1"/>
  <c r="L38" i="3" s="1"/>
  <c r="I37" i="3"/>
  <c r="J37" i="3" s="1"/>
  <c r="L37" i="3" s="1"/>
  <c r="I35" i="3"/>
  <c r="I34" i="3"/>
  <c r="I33" i="3"/>
  <c r="J33" i="3" s="1"/>
  <c r="L33" i="3" s="1"/>
  <c r="J16" i="3"/>
  <c r="L16" i="3" s="1"/>
  <c r="I303" i="3"/>
  <c r="I245" i="3"/>
  <c r="J245" i="3" s="1"/>
  <c r="L245" i="3" s="1"/>
  <c r="I237" i="3"/>
  <c r="J237" i="3" s="1"/>
  <c r="L237" i="3" s="1"/>
  <c r="I224" i="3"/>
  <c r="J224" i="3" s="1"/>
  <c r="L224" i="3" s="1"/>
  <c r="I223" i="3"/>
  <c r="J223" i="3" s="1"/>
  <c r="L223" i="3" s="1"/>
  <c r="I222" i="3"/>
  <c r="J222" i="3" s="1"/>
  <c r="L222" i="3" s="1"/>
  <c r="I204" i="3"/>
  <c r="J204" i="3" s="1"/>
  <c r="L204" i="3" s="1"/>
  <c r="I203" i="3"/>
  <c r="J203" i="3" s="1"/>
  <c r="L203" i="3" s="1"/>
  <c r="I194" i="3"/>
  <c r="I186" i="3"/>
  <c r="I185" i="3"/>
  <c r="J185" i="3" s="1"/>
  <c r="L185" i="3" s="1"/>
  <c r="I176" i="3"/>
  <c r="I162" i="3"/>
  <c r="J162" i="3" s="1"/>
  <c r="L162" i="3" s="1"/>
  <c r="I161" i="3"/>
  <c r="J161" i="3" s="1"/>
  <c r="L161" i="3" s="1"/>
  <c r="I154" i="3"/>
  <c r="I152" i="3"/>
  <c r="J145" i="3"/>
  <c r="L145" i="3" s="1"/>
  <c r="I134" i="3"/>
  <c r="J134" i="3" s="1"/>
  <c r="L134" i="3" s="1"/>
  <c r="I100" i="3"/>
  <c r="J100" i="3" s="1"/>
  <c r="L100" i="3" s="1"/>
  <c r="I76" i="3"/>
  <c r="J76" i="3" s="1"/>
  <c r="L76" i="3" s="1"/>
  <c r="J74" i="3"/>
  <c r="L74" i="3" s="1"/>
  <c r="I67" i="3"/>
  <c r="I58" i="3"/>
  <c r="J58" i="3" s="1"/>
  <c r="L58" i="3" s="1"/>
  <c r="J45" i="3"/>
  <c r="L45" i="3" s="1"/>
  <c r="J44" i="3"/>
  <c r="L44" i="3" s="1"/>
  <c r="I32" i="3"/>
  <c r="J32" i="3" s="1"/>
  <c r="L32" i="3" s="1"/>
  <c r="I31" i="3"/>
  <c r="J12" i="3"/>
  <c r="L12" i="3" s="1"/>
  <c r="I296" i="3"/>
  <c r="J296" i="3" s="1"/>
  <c r="L296" i="3" s="1"/>
  <c r="I284" i="3"/>
  <c r="J284" i="3" s="1"/>
  <c r="L284" i="3" s="1"/>
  <c r="I242" i="3"/>
  <c r="J242" i="3" s="1"/>
  <c r="L242" i="3" s="1"/>
  <c r="I240" i="3"/>
  <c r="J240" i="3" s="1"/>
  <c r="L240" i="3" s="1"/>
  <c r="I114" i="3"/>
  <c r="J114" i="3" s="1"/>
  <c r="L114" i="3" s="1"/>
  <c r="I102" i="3"/>
  <c r="J102" i="3" s="1"/>
  <c r="L102" i="3" s="1"/>
  <c r="J35" i="3"/>
  <c r="L35" i="3" s="1"/>
  <c r="J34" i="3"/>
  <c r="L34" i="3" s="1"/>
  <c r="H44" i="4"/>
  <c r="J388" i="3" s="1"/>
  <c r="L388" i="3" s="1"/>
  <c r="D388" i="3"/>
  <c r="H16" i="4"/>
  <c r="J362" i="3" s="1"/>
  <c r="L362" i="3" s="1"/>
  <c r="D362" i="3"/>
  <c r="H6" i="4"/>
  <c r="J352" i="3" s="1"/>
  <c r="L352" i="3" s="1"/>
  <c r="D352" i="3"/>
  <c r="H51" i="4"/>
  <c r="J395" i="3" s="1"/>
  <c r="L395" i="3" s="1"/>
  <c r="H46" i="4"/>
  <c r="J390" i="3" s="1"/>
  <c r="L390" i="3" s="1"/>
  <c r="D390" i="3"/>
  <c r="H21" i="4"/>
  <c r="J367" i="3" s="1"/>
  <c r="L367" i="3" s="1"/>
  <c r="D367" i="3"/>
  <c r="H13" i="4"/>
  <c r="J359" i="3" s="1"/>
  <c r="L359" i="3" s="1"/>
  <c r="H8" i="4"/>
  <c r="J354" i="3" s="1"/>
  <c r="L354" i="3" s="1"/>
  <c r="D354" i="3"/>
  <c r="D381" i="3"/>
  <c r="H28" i="4"/>
  <c r="J374" i="3" s="1"/>
  <c r="L374" i="3" s="1"/>
  <c r="D374" i="3"/>
  <c r="H18" i="4"/>
  <c r="J364" i="3" s="1"/>
  <c r="L364" i="3" s="1"/>
  <c r="D364" i="3"/>
  <c r="H55" i="4"/>
  <c r="J398" i="3" s="1"/>
  <c r="L398" i="3" s="1"/>
  <c r="D398" i="3"/>
  <c r="H34" i="4"/>
  <c r="J379" i="3" s="1"/>
  <c r="L379" i="3" s="1"/>
  <c r="D379" i="3"/>
  <c r="H20" i="4"/>
  <c r="J366" i="3" s="1"/>
  <c r="L366" i="3" s="1"/>
  <c r="D366" i="3"/>
  <c r="D400" i="3"/>
  <c r="H56" i="4"/>
  <c r="J399" i="3" s="1"/>
  <c r="L399" i="3" s="1"/>
  <c r="H42" i="4"/>
  <c r="J386" i="3" s="1"/>
  <c r="L386" i="3" s="1"/>
  <c r="D386" i="3"/>
  <c r="H30" i="4"/>
  <c r="J376" i="3" s="1"/>
  <c r="L376" i="3" s="1"/>
  <c r="D376" i="3"/>
  <c r="H4" i="4"/>
  <c r="J350" i="3" s="1"/>
  <c r="L350" i="3" s="1"/>
  <c r="D350" i="3"/>
  <c r="H47" i="4"/>
  <c r="J391" i="3" s="1"/>
  <c r="L391" i="3" s="1"/>
  <c r="D391" i="3"/>
  <c r="H38" i="4"/>
  <c r="J383" i="3" s="1"/>
  <c r="L383" i="3" s="1"/>
  <c r="H33" i="4"/>
  <c r="J378" i="3" s="1"/>
  <c r="L378" i="3" s="1"/>
  <c r="D378" i="3"/>
  <c r="H9" i="4"/>
  <c r="J355" i="3" s="1"/>
  <c r="L355" i="3" s="1"/>
  <c r="D355" i="3"/>
  <c r="H48" i="4"/>
  <c r="J392" i="3" s="1"/>
  <c r="L392" i="3" s="1"/>
  <c r="H35" i="4"/>
  <c r="J380" i="3" s="1"/>
  <c r="L380" i="3" s="1"/>
  <c r="H22" i="4"/>
  <c r="J368" i="3" s="1"/>
  <c r="L368" i="3" s="1"/>
  <c r="H10" i="4"/>
  <c r="J356" i="3" s="1"/>
  <c r="L356" i="3" s="1"/>
  <c r="J303" i="3"/>
  <c r="L303" i="3" s="1"/>
  <c r="J297" i="3"/>
  <c r="L297" i="3" s="1"/>
  <c r="J291" i="3"/>
  <c r="L291" i="3" s="1"/>
  <c r="J278" i="3"/>
  <c r="L278" i="3" s="1"/>
  <c r="J270" i="3"/>
  <c r="L270" i="3" s="1"/>
  <c r="J262" i="3"/>
  <c r="L262" i="3" s="1"/>
  <c r="J255" i="3"/>
  <c r="L255" i="3" s="1"/>
  <c r="J250" i="3"/>
  <c r="L250" i="3" s="1"/>
  <c r="I241" i="3"/>
  <c r="J241" i="3" s="1"/>
  <c r="L241" i="3" s="1"/>
  <c r="J342" i="3"/>
  <c r="L342" i="3" s="1"/>
  <c r="J330" i="3"/>
  <c r="L330" i="3" s="1"/>
  <c r="J318" i="3"/>
  <c r="L318" i="3" s="1"/>
  <c r="J314" i="3"/>
  <c r="L314" i="3" s="1"/>
  <c r="J277" i="3"/>
  <c r="L277" i="3" s="1"/>
  <c r="J269" i="3"/>
  <c r="L269" i="3" s="1"/>
  <c r="J261" i="3"/>
  <c r="L261" i="3" s="1"/>
  <c r="J251" i="3"/>
  <c r="L251" i="3" s="1"/>
  <c r="J346" i="3"/>
  <c r="L346" i="3" s="1"/>
  <c r="J338" i="3"/>
  <c r="L338" i="3" s="1"/>
  <c r="J326" i="3"/>
  <c r="L326" i="3" s="1"/>
  <c r="J322" i="3"/>
  <c r="L322" i="3" s="1"/>
  <c r="H52" i="4"/>
  <c r="J396" i="3" s="1"/>
  <c r="L396" i="3" s="1"/>
  <c r="H39" i="4"/>
  <c r="J384" i="3" s="1"/>
  <c r="L384" i="3" s="1"/>
  <c r="H26" i="4"/>
  <c r="J372" i="3" s="1"/>
  <c r="L372" i="3" s="1"/>
  <c r="H14" i="4"/>
  <c r="J360" i="3" s="1"/>
  <c r="L360" i="3" s="1"/>
  <c r="I312" i="3"/>
  <c r="J312" i="3" s="1"/>
  <c r="L312" i="3" s="1"/>
  <c r="I306" i="3"/>
  <c r="J306" i="3" s="1"/>
  <c r="L306" i="3" s="1"/>
  <c r="I300" i="3"/>
  <c r="J300" i="3" s="1"/>
  <c r="L300" i="3" s="1"/>
  <c r="I294" i="3"/>
  <c r="J294" i="3" s="1"/>
  <c r="L294" i="3" s="1"/>
  <c r="I288" i="3"/>
  <c r="J288" i="3" s="1"/>
  <c r="L288" i="3" s="1"/>
  <c r="I282" i="3"/>
  <c r="J282" i="3" s="1"/>
  <c r="L282" i="3" s="1"/>
  <c r="I274" i="3"/>
  <c r="J274" i="3" s="1"/>
  <c r="L274" i="3" s="1"/>
  <c r="I266" i="3"/>
  <c r="J266" i="3" s="1"/>
  <c r="L266" i="3" s="1"/>
  <c r="I258" i="3"/>
  <c r="J258" i="3" s="1"/>
  <c r="L258" i="3" s="1"/>
  <c r="J301" i="3"/>
  <c r="L301" i="3" s="1"/>
  <c r="J295" i="3"/>
  <c r="L295" i="3" s="1"/>
  <c r="J289" i="3"/>
  <c r="L289" i="3" s="1"/>
  <c r="J283" i="3"/>
  <c r="L283" i="3" s="1"/>
  <c r="D370" i="3"/>
  <c r="D358" i="3"/>
  <c r="J348" i="3"/>
  <c r="L348" i="3" s="1"/>
  <c r="I347" i="3"/>
  <c r="J347" i="3" s="1"/>
  <c r="L347" i="3" s="1"/>
  <c r="J344" i="3"/>
  <c r="L344" i="3" s="1"/>
  <c r="I343" i="3"/>
  <c r="J343" i="3" s="1"/>
  <c r="L343" i="3" s="1"/>
  <c r="J340" i="3"/>
  <c r="L340" i="3" s="1"/>
  <c r="I339" i="3"/>
  <c r="J339" i="3" s="1"/>
  <c r="L339" i="3" s="1"/>
  <c r="J336" i="3"/>
  <c r="L336" i="3" s="1"/>
  <c r="I335" i="3"/>
  <c r="J335" i="3" s="1"/>
  <c r="L335" i="3" s="1"/>
  <c r="J332" i="3"/>
  <c r="L332" i="3" s="1"/>
  <c r="I331" i="3"/>
  <c r="J331" i="3" s="1"/>
  <c r="L331" i="3" s="1"/>
  <c r="I327" i="3"/>
  <c r="J327" i="3" s="1"/>
  <c r="L327" i="3" s="1"/>
  <c r="J324" i="3"/>
  <c r="L324" i="3" s="1"/>
  <c r="I323" i="3"/>
  <c r="J323" i="3" s="1"/>
  <c r="L323" i="3" s="1"/>
  <c r="J320" i="3"/>
  <c r="L320" i="3" s="1"/>
  <c r="I319" i="3"/>
  <c r="J319" i="3" s="1"/>
  <c r="L319" i="3" s="1"/>
  <c r="J316" i="3"/>
  <c r="L316" i="3" s="1"/>
  <c r="I315" i="3"/>
  <c r="J315" i="3" s="1"/>
  <c r="L315" i="3" s="1"/>
  <c r="J311" i="3"/>
  <c r="L311" i="3" s="1"/>
  <c r="I310" i="3"/>
  <c r="J310" i="3" s="1"/>
  <c r="L310" i="3" s="1"/>
  <c r="J305" i="3"/>
  <c r="L305" i="3" s="1"/>
  <c r="I304" i="3"/>
  <c r="J304" i="3" s="1"/>
  <c r="L304" i="3" s="1"/>
  <c r="J299" i="3"/>
  <c r="L299" i="3" s="1"/>
  <c r="I298" i="3"/>
  <c r="J298" i="3" s="1"/>
  <c r="L298" i="3" s="1"/>
  <c r="J293" i="3"/>
  <c r="L293" i="3" s="1"/>
  <c r="I292" i="3"/>
  <c r="J292" i="3" s="1"/>
  <c r="L292" i="3" s="1"/>
  <c r="J287" i="3"/>
  <c r="L287" i="3" s="1"/>
  <c r="I286" i="3"/>
  <c r="J286" i="3" s="1"/>
  <c r="L286" i="3" s="1"/>
  <c r="J281" i="3"/>
  <c r="L281" i="3" s="1"/>
  <c r="I279" i="3"/>
  <c r="J279" i="3" s="1"/>
  <c r="L279" i="3" s="1"/>
  <c r="J273" i="3"/>
  <c r="L273" i="3" s="1"/>
  <c r="I271" i="3"/>
  <c r="J271" i="3" s="1"/>
  <c r="L271" i="3" s="1"/>
  <c r="J265" i="3"/>
  <c r="L265" i="3" s="1"/>
  <c r="I263" i="3"/>
  <c r="J263" i="3" s="1"/>
  <c r="L263" i="3" s="1"/>
  <c r="I249" i="3"/>
  <c r="J249" i="3" s="1"/>
  <c r="L249" i="3" s="1"/>
  <c r="I235" i="3"/>
  <c r="J235" i="3" s="1"/>
  <c r="L235" i="3" s="1"/>
  <c r="J205" i="3"/>
  <c r="L205" i="3" s="1"/>
  <c r="J187" i="3"/>
  <c r="L187" i="3" s="1"/>
  <c r="J181" i="3"/>
  <c r="L181" i="3" s="1"/>
  <c r="J175" i="3"/>
  <c r="L175" i="3" s="1"/>
  <c r="I151" i="3"/>
  <c r="J151" i="3" s="1"/>
  <c r="L151" i="3" s="1"/>
  <c r="I99" i="3"/>
  <c r="J99" i="3" s="1"/>
  <c r="L99" i="3" s="1"/>
  <c r="I87" i="3"/>
  <c r="J87" i="3" s="1"/>
  <c r="L87" i="3" s="1"/>
  <c r="J253" i="3"/>
  <c r="L253" i="3" s="1"/>
  <c r="J154" i="3"/>
  <c r="L154" i="3" s="1"/>
  <c r="I208" i="3"/>
  <c r="J208" i="3" s="1"/>
  <c r="L208" i="3" s="1"/>
  <c r="I202" i="3"/>
  <c r="J202" i="3" s="1"/>
  <c r="L202" i="3" s="1"/>
  <c r="I196" i="3"/>
  <c r="J196" i="3" s="1"/>
  <c r="L196" i="3" s="1"/>
  <c r="I190" i="3"/>
  <c r="I184" i="3"/>
  <c r="J184" i="3" s="1"/>
  <c r="L184" i="3" s="1"/>
  <c r="I178" i="3"/>
  <c r="J178" i="3" s="1"/>
  <c r="L178" i="3" s="1"/>
  <c r="J168" i="3"/>
  <c r="L168" i="3" s="1"/>
  <c r="J150" i="3"/>
  <c r="L150" i="3" s="1"/>
  <c r="J234" i="3"/>
  <c r="L234" i="3" s="1"/>
  <c r="J190" i="3"/>
  <c r="L190" i="3" s="1"/>
  <c r="J207" i="3"/>
  <c r="L207" i="3" s="1"/>
  <c r="J201" i="3"/>
  <c r="L201" i="3" s="1"/>
  <c r="J195" i="3"/>
  <c r="L195" i="3" s="1"/>
  <c r="J183" i="3"/>
  <c r="L183" i="3" s="1"/>
  <c r="J177" i="3"/>
  <c r="L177" i="3" s="1"/>
  <c r="J172" i="3"/>
  <c r="L172" i="3" s="1"/>
  <c r="I159" i="3"/>
  <c r="J159" i="3" s="1"/>
  <c r="L159" i="3" s="1"/>
  <c r="J198" i="3"/>
  <c r="L198" i="3" s="1"/>
  <c r="J192" i="3"/>
  <c r="L192" i="3" s="1"/>
  <c r="J186" i="3"/>
  <c r="L186" i="3" s="1"/>
  <c r="J180" i="3"/>
  <c r="L180" i="3" s="1"/>
  <c r="J174" i="3"/>
  <c r="L174" i="3" s="1"/>
  <c r="J170" i="3"/>
  <c r="L170" i="3" s="1"/>
  <c r="J166" i="3"/>
  <c r="L166" i="3" s="1"/>
  <c r="I89" i="3"/>
  <c r="J89" i="3" s="1"/>
  <c r="L89" i="3" s="1"/>
  <c r="I88" i="3"/>
  <c r="J88" i="3" s="1"/>
  <c r="L88" i="3" s="1"/>
  <c r="J137" i="3"/>
  <c r="L137" i="3" s="1"/>
  <c r="J125" i="3"/>
  <c r="L125" i="3" s="1"/>
  <c r="J121" i="3"/>
  <c r="L121" i="3" s="1"/>
  <c r="J113" i="3"/>
  <c r="L113" i="3" s="1"/>
  <c r="J105" i="3"/>
  <c r="L105" i="3" s="1"/>
  <c r="J206" i="3"/>
  <c r="L206" i="3" s="1"/>
  <c r="J200" i="3"/>
  <c r="L200" i="3" s="1"/>
  <c r="J194" i="3"/>
  <c r="L194" i="3" s="1"/>
  <c r="J188" i="3"/>
  <c r="L188" i="3" s="1"/>
  <c r="J182" i="3"/>
  <c r="L182" i="3" s="1"/>
  <c r="J176" i="3"/>
  <c r="L176" i="3" s="1"/>
  <c r="J86" i="3"/>
  <c r="L86" i="3" s="1"/>
  <c r="J60" i="3"/>
  <c r="L60" i="3" s="1"/>
  <c r="I94" i="3"/>
  <c r="J94" i="3" s="1"/>
  <c r="L94" i="3" s="1"/>
  <c r="I83" i="3"/>
  <c r="J83" i="3" s="1"/>
  <c r="L83" i="3" s="1"/>
  <c r="I82" i="3"/>
  <c r="J82" i="3" s="1"/>
  <c r="L82" i="3" s="1"/>
  <c r="I69" i="3"/>
  <c r="J69" i="3" s="1"/>
  <c r="L69" i="3" s="1"/>
  <c r="J156" i="3"/>
  <c r="L156" i="3" s="1"/>
  <c r="J152" i="3"/>
  <c r="L152" i="3" s="1"/>
  <c r="J143" i="3"/>
  <c r="L143" i="3" s="1"/>
  <c r="J139" i="3"/>
  <c r="L139" i="3" s="1"/>
  <c r="J135" i="3"/>
  <c r="L135" i="3" s="1"/>
  <c r="J131" i="3"/>
  <c r="L131" i="3" s="1"/>
  <c r="J127" i="3"/>
  <c r="L127" i="3" s="1"/>
  <c r="J123" i="3"/>
  <c r="L123" i="3" s="1"/>
  <c r="J111" i="3"/>
  <c r="L111" i="3" s="1"/>
  <c r="J107" i="3"/>
  <c r="L107" i="3" s="1"/>
  <c r="J103" i="3"/>
  <c r="L103" i="3" s="1"/>
  <c r="I101" i="3"/>
  <c r="J101" i="3" s="1"/>
  <c r="L101" i="3" s="1"/>
  <c r="J95" i="3"/>
  <c r="L95" i="3" s="1"/>
  <c r="J97" i="3"/>
  <c r="L97" i="3" s="1"/>
  <c r="J91" i="3"/>
  <c r="L91" i="3" s="1"/>
  <c r="J85" i="3"/>
  <c r="L85" i="3" s="1"/>
  <c r="J79" i="3"/>
  <c r="L79" i="3" s="1"/>
  <c r="J73" i="3"/>
  <c r="L73" i="3" s="1"/>
  <c r="J67" i="3"/>
  <c r="L67" i="3" s="1"/>
  <c r="J59" i="3"/>
  <c r="L59" i="3" s="1"/>
  <c r="I54" i="3"/>
  <c r="J54" i="3" s="1"/>
  <c r="L54" i="3" s="1"/>
  <c r="I43" i="3"/>
  <c r="J43" i="3" s="1"/>
  <c r="L43" i="3" s="1"/>
  <c r="I36" i="3"/>
  <c r="J36" i="3" s="1"/>
  <c r="L36" i="3" s="1"/>
  <c r="J29" i="3"/>
  <c r="L29" i="3" s="1"/>
  <c r="I27" i="3"/>
  <c r="J27" i="3" s="1"/>
  <c r="L27" i="3" s="1"/>
  <c r="I18" i="3"/>
  <c r="J18" i="3" s="1"/>
  <c r="L18" i="3" s="1"/>
  <c r="I13" i="3"/>
  <c r="J13" i="3" s="1"/>
  <c r="L13" i="3" s="1"/>
  <c r="J23" i="3"/>
  <c r="L23" i="3" s="1"/>
  <c r="J93" i="3"/>
  <c r="L93" i="3" s="1"/>
  <c r="J81" i="3"/>
  <c r="L81" i="3" s="1"/>
  <c r="J62" i="3"/>
  <c r="L62" i="3" s="1"/>
  <c r="I49" i="3"/>
  <c r="J49" i="3" s="1"/>
  <c r="L49" i="3" s="1"/>
  <c r="I42" i="3"/>
  <c r="J42" i="3" s="1"/>
  <c r="L42" i="3" s="1"/>
  <c r="I26" i="3"/>
  <c r="J26" i="3" s="1"/>
  <c r="L26" i="3" s="1"/>
  <c r="I21" i="3"/>
  <c r="J21" i="3" s="1"/>
  <c r="L21" i="3" s="1"/>
  <c r="I11" i="3"/>
  <c r="J11" i="3" s="1"/>
  <c r="L11" i="3" s="1"/>
  <c r="I8" i="3"/>
  <c r="J65" i="3"/>
  <c r="L65" i="3" s="1"/>
  <c r="J31" i="3"/>
  <c r="L31" i="3" s="1"/>
  <c r="J17" i="3"/>
  <c r="L17" i="3" s="1"/>
  <c r="J8" i="3"/>
  <c r="L8" i="3" s="1"/>
  <c r="J64" i="3"/>
  <c r="L64" i="3" s="1"/>
  <c r="L6" i="3" l="1"/>
</calcChain>
</file>

<file path=xl/sharedStrings.xml><?xml version="1.0" encoding="utf-8"?>
<sst xmlns="http://schemas.openxmlformats.org/spreadsheetml/2006/main" count="7358" uniqueCount="1769">
  <si>
    <t>FABER. ПРАЙС-ЛИСТ 2022</t>
  </si>
  <si>
    <t>Содержание</t>
  </si>
  <si>
    <t>Встраиваемые в шкаф кухонные вытяжки</t>
  </si>
  <si>
    <t>Прайс-лист действителен с 01 Апреля 2022</t>
  </si>
  <si>
    <t>Встраиваемые в потолок и столешницу кухонные вытяжки</t>
  </si>
  <si>
    <t>Все цены указаны с учётом НДС 20%</t>
  </si>
  <si>
    <t>Настенные кухонные вытяжки</t>
  </si>
  <si>
    <t>Островные кухонные вытяжки</t>
  </si>
  <si>
    <t>Островные Up&amp;Down кухонные вытяжки</t>
  </si>
  <si>
    <t>Скидка по категории</t>
  </si>
  <si>
    <t>Good</t>
  </si>
  <si>
    <t>Специальное предложение</t>
  </si>
  <si>
    <t>Better</t>
  </si>
  <si>
    <t>Угловые кухонные вытяжки</t>
  </si>
  <si>
    <t>Best</t>
  </si>
  <si>
    <t>Аксессуары</t>
  </si>
  <si>
    <t>Таблица соответствия угольных фильтров</t>
  </si>
  <si>
    <t>Варочные поверхности</t>
  </si>
  <si>
    <t>Общая таблица</t>
  </si>
  <si>
    <t>КАТАЛОГ ПРОДУКЦИИ FABER</t>
  </si>
  <si>
    <t>https://www.faberspa.com/ru/ckachat/</t>
  </si>
  <si>
    <t>Вернуться к оглавлению</t>
  </si>
  <si>
    <t xml:space="preserve">Цены включают НДС </t>
  </si>
  <si>
    <t xml:space="preserve">FUN       </t>
  </si>
  <si>
    <t>EAN</t>
  </si>
  <si>
    <t>Наименование</t>
  </si>
  <si>
    <t>РРЦ (руб.)</t>
  </si>
  <si>
    <t>Новая категория</t>
  </si>
  <si>
    <t>Тип</t>
  </si>
  <si>
    <t>Комментарии</t>
  </si>
  <si>
    <t>Рейтинг</t>
  </si>
  <si>
    <t>300.0557.514</t>
  </si>
  <si>
    <t>7612985612241</t>
  </si>
  <si>
    <t xml:space="preserve">741 PB X A50 </t>
  </si>
  <si>
    <t>BEST</t>
  </si>
  <si>
    <t>Встраиваемые в шкаф</t>
  </si>
  <si>
    <t>C</t>
  </si>
  <si>
    <t>300.0557.515</t>
  </si>
  <si>
    <t>7612985612258</t>
  </si>
  <si>
    <t xml:space="preserve">741 PB X A60 </t>
  </si>
  <si>
    <t>300.0557.512</t>
  </si>
  <si>
    <t>7612985612227</t>
  </si>
  <si>
    <t xml:space="preserve">741 PB W A50 </t>
  </si>
  <si>
    <t>300.0557.513</t>
  </si>
  <si>
    <t>7612985612234</t>
  </si>
  <si>
    <t xml:space="preserve">741 PB W A60 </t>
  </si>
  <si>
    <t>345.0492.562</t>
  </si>
  <si>
    <t>7612981911690</t>
  </si>
  <si>
    <t>ARKEA EVO PLUS</t>
  </si>
  <si>
    <t>Островные Up&amp;Down</t>
  </si>
  <si>
    <t>325.0500.438</t>
  </si>
  <si>
    <t>7612981950569</t>
  </si>
  <si>
    <t>BELLA COMFORT X A60</t>
  </si>
  <si>
    <t>Настенные</t>
  </si>
  <si>
    <t>Под заказ</t>
  </si>
  <si>
    <t>O</t>
  </si>
  <si>
    <t>325.0500.440</t>
  </si>
  <si>
    <t>7612981950576</t>
  </si>
  <si>
    <t>BELLA COMFORT X A90</t>
  </si>
  <si>
    <t>345.0541.066</t>
  </si>
  <si>
    <t>7612985522533</t>
  </si>
  <si>
    <t>BELLE GOLD/W.DG MATT</t>
  </si>
  <si>
    <t>345.0541.065</t>
  </si>
  <si>
    <t>7612985522526</t>
  </si>
  <si>
    <t>BELLE GR MATT/W.DG MATT</t>
  </si>
  <si>
    <t>345.0541.068</t>
  </si>
  <si>
    <t>7612985522557</t>
  </si>
  <si>
    <t xml:space="preserve">BELLE PLUS GOLD/W.DG MATT </t>
  </si>
  <si>
    <t>345.0541.067</t>
  </si>
  <si>
    <t>7612985522540</t>
  </si>
  <si>
    <t xml:space="preserve">BELLE PLUS GR MATT/W.DG MATT </t>
  </si>
  <si>
    <t>110.0383.025</t>
  </si>
  <si>
    <t>7612981633271</t>
  </si>
  <si>
    <t>Beryl BK A60</t>
  </si>
  <si>
    <t>110.0383.024</t>
  </si>
  <si>
    <t>7612981633264</t>
  </si>
  <si>
    <t>Beryl WH A60</t>
  </si>
  <si>
    <t>345.0541.061</t>
  </si>
  <si>
    <t>7612985522380</t>
  </si>
  <si>
    <t>CÈLINE CG MATT</t>
  </si>
  <si>
    <t>345.0541.063</t>
  </si>
  <si>
    <t>7612985522502</t>
  </si>
  <si>
    <t>CELINE PLUS CG MATT</t>
  </si>
  <si>
    <t>345.0541.064</t>
  </si>
  <si>
    <t>7612985522519</t>
  </si>
  <si>
    <t>CELINE PLUS WW/CG MATT</t>
  </si>
  <si>
    <t>345.0541.062</t>
  </si>
  <si>
    <t>7612985522397</t>
  </si>
  <si>
    <t>CÈLINE WW/CG MATT</t>
  </si>
  <si>
    <t>110.0459.033</t>
  </si>
  <si>
    <t>7612981813987</t>
  </si>
  <si>
    <t>CHLOE EV8P CG MATT A70</t>
  </si>
  <si>
    <t>110.0456.175</t>
  </si>
  <si>
    <t>7612981803643</t>
  </si>
  <si>
    <t>CHLOE EV8P CI A70</t>
  </si>
  <si>
    <t>B</t>
  </si>
  <si>
    <t>110.0458.989</t>
  </si>
  <si>
    <t>7612981813949</t>
  </si>
  <si>
    <t>CHLOE EV8P DG MATT A70</t>
  </si>
  <si>
    <t>110.0456.177</t>
  </si>
  <si>
    <t>7612981803650</t>
  </si>
  <si>
    <t>CHLOE EV8P OB A70</t>
  </si>
  <si>
    <t>110.0456.174</t>
  </si>
  <si>
    <t>7612981803636</t>
  </si>
  <si>
    <t>CHLOE EV8P OC A70</t>
  </si>
  <si>
    <t>110.0456.129</t>
  </si>
  <si>
    <t>7612981803919</t>
  </si>
  <si>
    <t>CHLOE EV8P OM A70</t>
  </si>
  <si>
    <t>321.0506.536</t>
  </si>
  <si>
    <t>7612985150477</t>
  </si>
  <si>
    <t>CHLOE XL CAST IRON A110</t>
  </si>
  <si>
    <t>321.0506.535</t>
  </si>
  <si>
    <t>7612985150460</t>
  </si>
  <si>
    <t xml:space="preserve">CHLOE XL CG MATT A110 </t>
  </si>
  <si>
    <t>321.0506.538</t>
  </si>
  <si>
    <t>7612985150491</t>
  </si>
  <si>
    <t>CHLOE XL ISOLA CAST IRON F110</t>
  </si>
  <si>
    <t>Островные</t>
  </si>
  <si>
    <t>321.0506.537</t>
  </si>
  <si>
    <t>7612985150484</t>
  </si>
  <si>
    <t>CHLOE XL ISOLA CG MATT F110</t>
  </si>
  <si>
    <t>110.0252.427</t>
  </si>
  <si>
    <t>8015139039021</t>
  </si>
  <si>
    <t>COCKTAIL BK A80 EG8</t>
  </si>
  <si>
    <t>110.0252.428</t>
  </si>
  <si>
    <t>8015139039038</t>
  </si>
  <si>
    <t>COCKTAIL WH A80 EG8</t>
  </si>
  <si>
    <t>110.0456.220</t>
  </si>
  <si>
    <t>7612981804176</t>
  </si>
  <si>
    <t>CORINTHIA ISOLA EV8P DG MATT/CONCRETE A37</t>
  </si>
  <si>
    <t>110.0456.219</t>
  </si>
  <si>
    <t>7612981804169</t>
  </si>
  <si>
    <t>CORINTHIA ISOLA EV8P WH MATT/TS A37</t>
  </si>
  <si>
    <t>110.0456.261</t>
  </si>
  <si>
    <t>7612981804183</t>
  </si>
  <si>
    <t>CORINTHIA ISOLA EV8P X/OM A37</t>
  </si>
  <si>
    <t>335.0502.094</t>
  </si>
  <si>
    <t>7612985133661</t>
  </si>
  <si>
    <t xml:space="preserve">CUBIA GLOSS PLUS EV8 WH A45 </t>
  </si>
  <si>
    <t>335.0502.095</t>
  </si>
  <si>
    <t>7612985133678</t>
  </si>
  <si>
    <t>CUBIA GLOSS PLUS EV8 WH A60</t>
  </si>
  <si>
    <t>335.0502.099</t>
  </si>
  <si>
    <t>7612985133814</t>
  </si>
  <si>
    <t>CUBIA IS.GLOSS PLUS EV8 WH A45</t>
  </si>
  <si>
    <t>335.0502.100</t>
  </si>
  <si>
    <t>7612985133821</t>
  </si>
  <si>
    <t>CUBIA IS.GLOSS PLUS EV8 WH A60</t>
  </si>
  <si>
    <t>335.0502.096</t>
  </si>
  <si>
    <t>7612985133685</t>
  </si>
  <si>
    <t>CUBIA ISOLA PLUS EV8 X A45</t>
  </si>
  <si>
    <t>335.0502.097</t>
  </si>
  <si>
    <t>7612985133692</t>
  </si>
  <si>
    <t>CUBIA ISOLA PLUS EV8 X A60</t>
  </si>
  <si>
    <t>335.0502.098</t>
  </si>
  <si>
    <t>7612985133807</t>
  </si>
  <si>
    <t>CUBIA ISOLA PLUS EV8 X A90</t>
  </si>
  <si>
    <t>335.0502.080</t>
  </si>
  <si>
    <t>7612985133623</t>
  </si>
  <si>
    <t xml:space="preserve">CUBIA PLUS EV8 X A45 </t>
  </si>
  <si>
    <t>335.0502.091</t>
  </si>
  <si>
    <t>7612985133630</t>
  </si>
  <si>
    <t>CUBIA PLUS EV8 X A60</t>
  </si>
  <si>
    <t>335.0502.092</t>
  </si>
  <si>
    <t>7612985133647</t>
  </si>
  <si>
    <t>CUBIA PLUS EV8 X A90</t>
  </si>
  <si>
    <t>110.0332.308</t>
  </si>
  <si>
    <t>7612981268855</t>
  </si>
  <si>
    <t xml:space="preserve">CYLINDRA IS./4 EV8 X A37 </t>
  </si>
  <si>
    <t>A</t>
  </si>
  <si>
    <t>335.0572.104</t>
  </si>
  <si>
    <t>CYLINDRA ISOLA PLUS BK MATT A37</t>
  </si>
  <si>
    <t>335.0492.563</t>
  </si>
  <si>
    <t>7612981911706</t>
  </si>
  <si>
    <t>CYLINDRA ISOLA PLUS WH GLOSS A37</t>
  </si>
  <si>
    <t>335.0492.565</t>
  </si>
  <si>
    <t>7612981912321</t>
  </si>
  <si>
    <t>CYLINDRA PLUS WH GLOSS A37</t>
  </si>
  <si>
    <t>110.0332.307</t>
  </si>
  <si>
    <t>7612981268848</t>
  </si>
  <si>
    <t>CYLINDRA/2 EV8 2EL XH890</t>
  </si>
  <si>
    <t>335.0606.998</t>
  </si>
  <si>
    <t>7612985789165</t>
  </si>
  <si>
    <t>CYLINDRA PLUS BK MATT A37</t>
  </si>
  <si>
    <t>Новинка 2022 года</t>
  </si>
  <si>
    <t>D</t>
  </si>
  <si>
    <t>110.0371.516</t>
  </si>
  <si>
    <t>7612981589943</t>
  </si>
  <si>
    <t>Daisy EG6 WH A55</t>
  </si>
  <si>
    <t>BETTER</t>
  </si>
  <si>
    <t>До окончания стока</t>
  </si>
  <si>
    <t>E</t>
  </si>
  <si>
    <t>335.0538.983</t>
  </si>
  <si>
    <t>7612985515023</t>
  </si>
  <si>
    <t>ECLIPSE EV8 LED X A37</t>
  </si>
  <si>
    <t>340.0492.566</t>
  </si>
  <si>
    <t>7612981912345</t>
  </si>
  <si>
    <t>FABULA EVO+ BK</t>
  </si>
  <si>
    <t>Встраиваемые в столешницу</t>
  </si>
  <si>
    <t>340.0492.567</t>
  </si>
  <si>
    <t>7612981912352</t>
  </si>
  <si>
    <t>FABULA EVO+ WH</t>
  </si>
  <si>
    <t>340.0582.936</t>
  </si>
  <si>
    <t>FABULA PLUS EVO+BK A60</t>
  </si>
  <si>
    <t>108.0456.299</t>
  </si>
  <si>
    <t>7612981804749</t>
  </si>
  <si>
    <t>FCH 64</t>
  </si>
  <si>
    <t>Варочные панели</t>
  </si>
  <si>
    <t>315.0547.839</t>
  </si>
  <si>
    <t>7612985612777</t>
  </si>
  <si>
    <t>FLEXA AM/X A50</t>
  </si>
  <si>
    <t>315.0547.836</t>
  </si>
  <si>
    <t>7612985612746</t>
  </si>
  <si>
    <t>FLEXA AM/X A60</t>
  </si>
  <si>
    <t>315.0547.827</t>
  </si>
  <si>
    <t>7612985612654</t>
  </si>
  <si>
    <t>FLEXA GLASS W A60</t>
  </si>
  <si>
    <t>315.0547.828</t>
  </si>
  <si>
    <t>7612985612661</t>
  </si>
  <si>
    <t>FLEXA GLASS BK A60</t>
  </si>
  <si>
    <t>110.0261.456</t>
  </si>
  <si>
    <t>8015139017173</t>
  </si>
  <si>
    <t>FLEXA HIP AM/X A60,м/кассета</t>
  </si>
  <si>
    <t>110.0261.460</t>
  </si>
  <si>
    <t>8015139017104</t>
  </si>
  <si>
    <t>FLEXA HIP BK A60, м/кассета</t>
  </si>
  <si>
    <t>110.0261.458</t>
  </si>
  <si>
    <t>8015139017098</t>
  </si>
  <si>
    <t>FLEXA HIP W A60, м/кассета</t>
  </si>
  <si>
    <t>315.0547.840</t>
  </si>
  <si>
    <t>7612985612784</t>
  </si>
  <si>
    <t>FLEXA BK A60</t>
  </si>
  <si>
    <t>315.0547.829</t>
  </si>
  <si>
    <t>7612985612678</t>
  </si>
  <si>
    <t>FLEXA PLUS INOX A60</t>
  </si>
  <si>
    <t>315.0547.837</t>
  </si>
  <si>
    <t>7612985612753</t>
  </si>
  <si>
    <t>FLEXA W A50</t>
  </si>
  <si>
    <t>315.0547.834</t>
  </si>
  <si>
    <t>7612985612722</t>
  </si>
  <si>
    <t>FLEXA W A60</t>
  </si>
  <si>
    <t>315.0567.354</t>
  </si>
  <si>
    <t>7612985768290</t>
  </si>
  <si>
    <t>FLOX BK A50</t>
  </si>
  <si>
    <t>110.0436.366</t>
  </si>
  <si>
    <t>7612981762858</t>
  </si>
  <si>
    <t>FLOX BK A60</t>
  </si>
  <si>
    <t>GOOD</t>
  </si>
  <si>
    <t>315.0567.355</t>
  </si>
  <si>
    <t>7612985768306</t>
  </si>
  <si>
    <t>FLOX GLASS BK A50</t>
  </si>
  <si>
    <t>110.0436.364</t>
  </si>
  <si>
    <t>7612981762834</t>
  </si>
  <si>
    <t>FLOX GLASS BK A60</t>
  </si>
  <si>
    <t>110.0436.363</t>
  </si>
  <si>
    <t>7612981762827</t>
  </si>
  <si>
    <t>FLOX GLASS WH A60</t>
  </si>
  <si>
    <t>315.0567.350</t>
  </si>
  <si>
    <t>7612985768252</t>
  </si>
  <si>
    <t>FLOX IX A45</t>
  </si>
  <si>
    <t>315.0567.352</t>
  </si>
  <si>
    <t>7612985768276</t>
  </si>
  <si>
    <t>FLOX IX A50</t>
  </si>
  <si>
    <t>110.0436.367</t>
  </si>
  <si>
    <t>7612981762865</t>
  </si>
  <si>
    <t>FLOX IX A60</t>
  </si>
  <si>
    <t>315.0567.351</t>
  </si>
  <si>
    <t>7612985768269</t>
  </si>
  <si>
    <t>FLOX WH A45</t>
  </si>
  <si>
    <t>315.0567.353</t>
  </si>
  <si>
    <t>7612985768283</t>
  </si>
  <si>
    <t>FLOX WH A50</t>
  </si>
  <si>
    <t>110.0436.365</t>
  </si>
  <si>
    <t>7612981762841</t>
  </si>
  <si>
    <t>FLOX WH A60</t>
  </si>
  <si>
    <t>110.0436.368</t>
  </si>
  <si>
    <t>7612981762872</t>
  </si>
  <si>
    <t>FORZA ISOLA IX\GL 90</t>
  </si>
  <si>
    <t>340.0594.624</t>
  </si>
  <si>
    <t>7612985743303</t>
  </si>
  <si>
    <t>GALILEO BK GLASS NG A830</t>
  </si>
  <si>
    <t>340.0577.694</t>
  </si>
  <si>
    <t>7612985682749</t>
  </si>
  <si>
    <t>GALILEO SMART BK GLASS A830</t>
  </si>
  <si>
    <t>340.0627.227</t>
  </si>
  <si>
    <t>7612985906272</t>
  </si>
  <si>
    <t>GALILEO SMART BK A600</t>
  </si>
  <si>
    <t>340.0627.228</t>
  </si>
  <si>
    <t>7612985906289</t>
  </si>
  <si>
    <t>GALILEO SMART BK F600 + KIT LL H80</t>
  </si>
  <si>
    <t>325.0556.043</t>
  </si>
  <si>
    <t>7612985613484</t>
  </si>
  <si>
    <t>GEMMA  PB SRM X A60</t>
  </si>
  <si>
    <t>330.0528.270</t>
  </si>
  <si>
    <t>7612985470827</t>
  </si>
  <si>
    <t>GLAM FIT 55 BK</t>
  </si>
  <si>
    <t>330.0576.470</t>
  </si>
  <si>
    <t>GLAM FIT 55 GR</t>
  </si>
  <si>
    <t>330.0528.301</t>
  </si>
  <si>
    <t>7612985470834</t>
  </si>
  <si>
    <t>GLAM FIT 55 WH</t>
  </si>
  <si>
    <t>330.0528.269</t>
  </si>
  <si>
    <t>7612985470810</t>
  </si>
  <si>
    <t>GLAM FIT 80 BK</t>
  </si>
  <si>
    <t>330.0576.469</t>
  </si>
  <si>
    <t>GLAM FIT 80 GR</t>
  </si>
  <si>
    <t>330.0528.302</t>
  </si>
  <si>
    <t>7612985470841</t>
  </si>
  <si>
    <t>GLAM FIT 80 WH</t>
  </si>
  <si>
    <t>110.0456.119</t>
  </si>
  <si>
    <t>7612981803711</t>
  </si>
  <si>
    <t>GLAM-LIGHT EV8P DG/LG A80</t>
  </si>
  <si>
    <t>110.0456.141</t>
  </si>
  <si>
    <t>7612981803735</t>
  </si>
  <si>
    <t>GLAM-LIGHT EV8P PINK/WH A80</t>
  </si>
  <si>
    <t>110.0456.142</t>
  </si>
  <si>
    <t>7612981803742</t>
  </si>
  <si>
    <t>GLAM-LIGHT EV8P WG1C/WG3C A80</t>
  </si>
  <si>
    <t>110.0456.143</t>
  </si>
  <si>
    <t>7612981803759</t>
  </si>
  <si>
    <t>GLAM-LIGHT EV8P WH/T A80</t>
  </si>
  <si>
    <t>110.0456.116</t>
  </si>
  <si>
    <t>7612981803599</t>
  </si>
  <si>
    <t>GLAM-LIGHT EV8P WH/WG A80</t>
  </si>
  <si>
    <t>345.0541.005</t>
  </si>
  <si>
    <t>7612985522144</t>
  </si>
  <si>
    <t>GLOW BN</t>
  </si>
  <si>
    <t>345.0541.007</t>
  </si>
  <si>
    <t>7612985522168</t>
  </si>
  <si>
    <t>GLOW PLUS BN</t>
  </si>
  <si>
    <t>345.0541.008</t>
  </si>
  <si>
    <t>7612985522175</t>
  </si>
  <si>
    <t>GLOW PLUS WH</t>
  </si>
  <si>
    <t>345.0541.006</t>
  </si>
  <si>
    <t>7612985522151</t>
  </si>
  <si>
    <t>GLOW WH</t>
  </si>
  <si>
    <t>330.0543.464</t>
  </si>
  <si>
    <t>7612985531283</t>
  </si>
  <si>
    <t>GRÈXIA GRES DG/BK A60</t>
  </si>
  <si>
    <t>330.0543.465</t>
  </si>
  <si>
    <t>7612985531290</t>
  </si>
  <si>
    <t>GRÈXIA GRES DG/BK A90</t>
  </si>
  <si>
    <t>330.0543.467</t>
  </si>
  <si>
    <t>7612985532006</t>
  </si>
  <si>
    <t>GRÈXIA GRES LG/X A60</t>
  </si>
  <si>
    <t>330.0543.468</t>
  </si>
  <si>
    <t>7612985532013</t>
  </si>
  <si>
    <t>GRÈXIA GRES LG/X A90</t>
  </si>
  <si>
    <t>325.0570.133</t>
  </si>
  <si>
    <t>7612985653374</t>
  </si>
  <si>
    <t>HAVA X 78</t>
  </si>
  <si>
    <t>110.0315.794</t>
  </si>
  <si>
    <t>7612981197339</t>
  </si>
  <si>
    <t>HEAVEN 2.0 X 120</t>
  </si>
  <si>
    <t>Встраиваемые в потолок</t>
  </si>
  <si>
    <t>110.0315.792</t>
  </si>
  <si>
    <t>7612981197322</t>
  </si>
  <si>
    <t>HEAVEN 2.0 X 90</t>
  </si>
  <si>
    <t>110.0428.453</t>
  </si>
  <si>
    <t>7612981744380</t>
  </si>
  <si>
    <t>HEAVEN 2.0 X FLAT A120</t>
  </si>
  <si>
    <t>110.0428.452</t>
  </si>
  <si>
    <t>7612981744373</t>
  </si>
  <si>
    <t>HEAVEN 2.0 X FLAT A90</t>
  </si>
  <si>
    <t>110.0315.503</t>
  </si>
  <si>
    <t>7612981195878</t>
  </si>
  <si>
    <t>HEAVEN GLASS 2.0 WH A90</t>
  </si>
  <si>
    <t>110.0428.451</t>
  </si>
  <si>
    <t>7612981744366</t>
  </si>
  <si>
    <t>HEAVEN GLASS 2.0 WH FLAT A120</t>
  </si>
  <si>
    <t>110.0428.440</t>
  </si>
  <si>
    <t>7612981744052</t>
  </si>
  <si>
    <t>HEAVEN GLASS 2.0 WH FLAT A90</t>
  </si>
  <si>
    <t>350.0565.192</t>
  </si>
  <si>
    <t>HIGH-LIGHT BK MATT A121</t>
  </si>
  <si>
    <t>350.0565.191</t>
  </si>
  <si>
    <t>HIGH-LIGHT BK MATT A91</t>
  </si>
  <si>
    <t>110.0456.207</t>
  </si>
  <si>
    <t>7612981803704</t>
  </si>
  <si>
    <t>HIGH-LIGHT WH MATT 1200</t>
  </si>
  <si>
    <t>110.0456.206</t>
  </si>
  <si>
    <t>7612981803698</t>
  </si>
  <si>
    <t xml:space="preserve">HIGH-LIGHT WH MATT A91 </t>
  </si>
  <si>
    <t>110.0456.205</t>
  </si>
  <si>
    <t>7612981803681</t>
  </si>
  <si>
    <t>HIGH-LIGHT X 1200</t>
  </si>
  <si>
    <t>110.0456.185</t>
  </si>
  <si>
    <t>7612981803674</t>
  </si>
  <si>
    <t>HIGH-LIGHT X A91</t>
  </si>
  <si>
    <t>110.0456.212</t>
  </si>
  <si>
    <t>7612981804114</t>
  </si>
  <si>
    <t>HOO-B BK/A A52</t>
  </si>
  <si>
    <t>110.0456.467</t>
  </si>
  <si>
    <t>7612981805388</t>
  </si>
  <si>
    <t>HOO-B GLASS BK A52</t>
  </si>
  <si>
    <t>305.0567.014</t>
  </si>
  <si>
    <t>7612985642903</t>
  </si>
  <si>
    <t>ILMA TOUCH X A120</t>
  </si>
  <si>
    <t>305.0567.012</t>
  </si>
  <si>
    <t>7612985642484</t>
  </si>
  <si>
    <t>ILMA TOUCH X A60</t>
  </si>
  <si>
    <t>305.0567.013</t>
  </si>
  <si>
    <t>7612985642491</t>
  </si>
  <si>
    <t>ILMA TOUCH X A90</t>
  </si>
  <si>
    <t>305.0482.954</t>
  </si>
  <si>
    <t>7612981874803</t>
  </si>
  <si>
    <t>ILMA X A120</t>
  </si>
  <si>
    <t>305.0482.953</t>
  </si>
  <si>
    <t>7612981874797</t>
  </si>
  <si>
    <t>ILMA X A60</t>
  </si>
  <si>
    <t>110.0456.294</t>
  </si>
  <si>
    <t>7612981804718</t>
  </si>
  <si>
    <t>ILMA X A90</t>
  </si>
  <si>
    <t>110.0327.652</t>
  </si>
  <si>
    <t>7612981252175</t>
  </si>
  <si>
    <t>INCA LUX 2.0 EV8 X A52</t>
  </si>
  <si>
    <t>110.0327.653</t>
  </si>
  <si>
    <t>7612981252182</t>
  </si>
  <si>
    <t>INCA LUX 2.0 EV8 X A70</t>
  </si>
  <si>
    <t>promo price</t>
  </si>
  <si>
    <t>110.0356.519</t>
  </si>
  <si>
    <t>7612981471422</t>
  </si>
  <si>
    <t>INCA LUX EV8 X/BK A52</t>
  </si>
  <si>
    <t>110.0356.558</t>
  </si>
  <si>
    <t>7612981471521</t>
  </si>
  <si>
    <t>INCA LUX EV8 X/BK A70</t>
  </si>
  <si>
    <t>110.0356.481</t>
  </si>
  <si>
    <t>7612981471149</t>
  </si>
  <si>
    <t>INCA LUX EV8 X/WH A52</t>
  </si>
  <si>
    <t>110.0356.541</t>
  </si>
  <si>
    <t>7612981471163</t>
  </si>
  <si>
    <t>INCA LUX EV8 X/WH A70</t>
  </si>
  <si>
    <t>305.0599.323</t>
  </si>
  <si>
    <t>INKA ICH SS A52  (I.SMART HCS)</t>
  </si>
  <si>
    <t>305.0599.321</t>
  </si>
  <si>
    <t>INKA ICH SS A70 (I.SMART HCS)</t>
  </si>
  <si>
    <t>305.0602.049</t>
  </si>
  <si>
    <t>INKA PLUS  HCS  X A52</t>
  </si>
  <si>
    <t>305.0602.050</t>
  </si>
  <si>
    <t>INKA PLUS  HCS  X A70</t>
  </si>
  <si>
    <t>305.0628.322</t>
  </si>
  <si>
    <t>INKA PLUS  HCS  BK A52</t>
  </si>
  <si>
    <t>305.0628.323</t>
  </si>
  <si>
    <t>INKA PLUS  HCS  BK A70</t>
  </si>
  <si>
    <t>305.0602.047</t>
  </si>
  <si>
    <t>INKA PLUS HC X  A52</t>
  </si>
  <si>
    <t>305.0602.048</t>
  </si>
  <si>
    <t>INKA PLUS HC X  A70</t>
  </si>
  <si>
    <t>305.0599.305</t>
  </si>
  <si>
    <t>INKA SMART C LG A52</t>
  </si>
  <si>
    <t>305.0599.306</t>
  </si>
  <si>
    <t>INKA SMART C LG A70</t>
  </si>
  <si>
    <t>305.0599.307</t>
  </si>
  <si>
    <t>INKA SMART HC X A52</t>
  </si>
  <si>
    <t>305.0599.308</t>
  </si>
  <si>
    <t>INKA SMART HC X A70</t>
  </si>
  <si>
    <t>110.0456.216</t>
  </si>
  <si>
    <t>7612981804145</t>
  </si>
  <si>
    <t>IN-LIGHT EV8P WH MATT A52</t>
  </si>
  <si>
    <t>110.0456.218</t>
  </si>
  <si>
    <t>7612981804152</t>
  </si>
  <si>
    <t>IN-LIGHT EV8P WH MATT A70</t>
  </si>
  <si>
    <t>110.0456.213</t>
  </si>
  <si>
    <t>7612981804121</t>
  </si>
  <si>
    <t>IN-LIGHT EV8P X A52</t>
  </si>
  <si>
    <t>110.0456.215</t>
  </si>
  <si>
    <t>7612981804138</t>
  </si>
  <si>
    <t>IN-LIGHT EV8P X A70</t>
  </si>
  <si>
    <t>110.0439.939</t>
  </si>
  <si>
    <t>7612981775995</t>
  </si>
  <si>
    <t>IN-NOVA COMFORT X A120</t>
  </si>
  <si>
    <t>110.0439.938</t>
  </si>
  <si>
    <t>7612981775988</t>
  </si>
  <si>
    <t>IN-NOVA COMFORT X A90</t>
  </si>
  <si>
    <t>110.0439.952</t>
  </si>
  <si>
    <t>7612981776121</t>
  </si>
  <si>
    <t>IN-NOVA PREMIUM X A120</t>
  </si>
  <si>
    <t>110.0439.940</t>
  </si>
  <si>
    <t>7612981776008</t>
  </si>
  <si>
    <t>IN-NOVA PREMIUM X A60</t>
  </si>
  <si>
    <t>305.0569.170</t>
  </si>
  <si>
    <t>IN-NOVA PREMIUM X A75</t>
  </si>
  <si>
    <t>110.0439.951</t>
  </si>
  <si>
    <t>7612981776114</t>
  </si>
  <si>
    <t>IN-NOVA PREMIUM X A90</t>
  </si>
  <si>
    <t>305.0625.312</t>
  </si>
  <si>
    <t>7612985886314</t>
  </si>
  <si>
    <t>IN-NOVA PREMIUM WH M A60</t>
  </si>
  <si>
    <t>305.0625.311</t>
  </si>
  <si>
    <t>7612985886307</t>
  </si>
  <si>
    <t>IN-NOVA PREMIUM WH M A90</t>
  </si>
  <si>
    <t>305.0625.240</t>
  </si>
  <si>
    <t>7612985885898</t>
  </si>
  <si>
    <t>IN-NOVA PREMIUM WH M A120</t>
  </si>
  <si>
    <t>305.0625.238</t>
  </si>
  <si>
    <t>7612985885874</t>
  </si>
  <si>
    <t>IN-NOVA PREMIUM BK M A90</t>
  </si>
  <si>
    <t>305.0625.237</t>
  </si>
  <si>
    <t>7612985885867</t>
  </si>
  <si>
    <t>IN-NOVA PREMIUM BK M A120</t>
  </si>
  <si>
    <t>305.0625.239</t>
  </si>
  <si>
    <t>7612985885881</t>
  </si>
  <si>
    <t>IN-NOVA PREMIUM BK M A60</t>
  </si>
  <si>
    <t>305.0554.567</t>
  </si>
  <si>
    <t>7612985612487</t>
  </si>
  <si>
    <t>IN-NOVA SMART X A120</t>
  </si>
  <si>
    <t>305.0557.680</t>
  </si>
  <si>
    <t>7612985606493</t>
  </si>
  <si>
    <t>IN-NOVA Smart X A60</t>
  </si>
  <si>
    <t>305.0557.691</t>
  </si>
  <si>
    <t>7612985606509</t>
  </si>
  <si>
    <t>IN-NOVA Smart X A90</t>
  </si>
  <si>
    <t>112.0542.875</t>
  </si>
  <si>
    <t>KIT AIRLANE (дополнительный мотор к F-Light)</t>
  </si>
  <si>
    <t>112.0250.290</t>
  </si>
  <si>
    <t>8015139911907</t>
  </si>
  <si>
    <t>KIT CAMINI A500+A500 BK</t>
  </si>
  <si>
    <t>112.0250.289</t>
  </si>
  <si>
    <t>8015139911891</t>
  </si>
  <si>
    <t>KIT CAMINI A500+A500 INOX</t>
  </si>
  <si>
    <t>112.0254.846</t>
  </si>
  <si>
    <t>8015139911976</t>
  </si>
  <si>
    <t>KIT CAMINI A500+A500 WH</t>
  </si>
  <si>
    <t>112.0548.448</t>
  </si>
  <si>
    <t>KIT FILTRO C.A. H100 GALILEO</t>
  </si>
  <si>
    <t>112.0548.447</t>
  </si>
  <si>
    <t>KIT FILTRO C.A. H60 GALILEO</t>
  </si>
  <si>
    <t>112.0605.736</t>
  </si>
  <si>
    <t>Фильтр длительного действия H80, GALILEO</t>
  </si>
  <si>
    <t>315.0635.144</t>
  </si>
  <si>
    <t>Вытяжка MAXIMA NG EV8 LED AM/X A60 </t>
  </si>
  <si>
    <t>315.0635.145</t>
  </si>
  <si>
    <t xml:space="preserve">Вытяжка MAXIMA NG EV8 LED AM/X A90 </t>
  </si>
  <si>
    <t>110.0343.761</t>
  </si>
  <si>
    <t>4610017470053</t>
  </si>
  <si>
    <t>Korund BK A60</t>
  </si>
  <si>
    <t>110.0383.023</t>
  </si>
  <si>
    <t>7612981633257</t>
  </si>
  <si>
    <t>Korund WH A60</t>
  </si>
  <si>
    <t>335.0533.563</t>
  </si>
  <si>
    <t>7612985493864</t>
  </si>
  <si>
    <t>LITHOS EG6 BK LED A45</t>
  </si>
  <si>
    <t>335.0533.565</t>
  </si>
  <si>
    <t>7612985493888</t>
  </si>
  <si>
    <t>LITHOS EG6 WH LED A45</t>
  </si>
  <si>
    <t>335.0533.564</t>
  </si>
  <si>
    <t>7612985493871</t>
  </si>
  <si>
    <t>LITHOS EG6 WH MATT LED A45</t>
  </si>
  <si>
    <t>325.0482.952</t>
  </si>
  <si>
    <t>LUFT X A120</t>
  </si>
  <si>
    <t>325.0482.910</t>
  </si>
  <si>
    <t>7612981874773</t>
  </si>
  <si>
    <t>LUFT X A60</t>
  </si>
  <si>
    <t>110.0456.293</t>
  </si>
  <si>
    <t>7612981803902</t>
  </si>
  <si>
    <t>LUFT X A90</t>
  </si>
  <si>
    <t>350.0615.705</t>
  </si>
  <si>
    <t xml:space="preserve">C-AIR KL A90 </t>
  </si>
  <si>
    <t>110.0157.235</t>
  </si>
  <si>
    <t>8015139035726</t>
  </si>
  <si>
    <t xml:space="preserve">LUXIA  (SET)     </t>
  </si>
  <si>
    <t>110.0255.507</t>
  </si>
  <si>
    <t>8015139039731</t>
  </si>
  <si>
    <t>LYBRA (SET)</t>
  </si>
  <si>
    <t>110.0393.250</t>
  </si>
  <si>
    <t>7612981691479</t>
  </si>
  <si>
    <t>LYBRA ZEBRA-STRIPED (SET)</t>
  </si>
  <si>
    <t>110.0157.234</t>
  </si>
  <si>
    <t>8015139035719</t>
  </si>
  <si>
    <t>NEST (SET)</t>
  </si>
  <si>
    <t>345.0492.592</t>
  </si>
  <si>
    <t>NEST EVO PLUS</t>
  </si>
  <si>
    <t>345.0541.009</t>
  </si>
  <si>
    <t>7612985522182</t>
  </si>
  <si>
    <t>ODETTE BK MATT</t>
  </si>
  <si>
    <t>345.0541.010</t>
  </si>
  <si>
    <t>7612985522199</t>
  </si>
  <si>
    <t>ODETTE GREY MATT</t>
  </si>
  <si>
    <t>345.0541.053</t>
  </si>
  <si>
    <t>7612985522304</t>
  </si>
  <si>
    <t>ODETTE PLUS BK MATT</t>
  </si>
  <si>
    <t>345.0541.054</t>
  </si>
  <si>
    <t>7612985522311</t>
  </si>
  <si>
    <t>ODETTE PLUS GREY MATT</t>
  </si>
  <si>
    <t>325.0606.131</t>
  </si>
  <si>
    <t>7612985785150</t>
  </si>
  <si>
    <t xml:space="preserve">T-SHELF EV8 BK MATT A180 </t>
  </si>
  <si>
    <t xml:space="preserve">Островные </t>
  </si>
  <si>
    <t>325.0617.018</t>
  </si>
  <si>
    <t>7612985845434</t>
  </si>
  <si>
    <t xml:space="preserve">T-SHELF EV8 TITANIUM MATT A180 </t>
  </si>
  <si>
    <t>305.0615.739</t>
  </si>
  <si>
    <t>7612985839570</t>
  </si>
  <si>
    <t xml:space="preserve">INSIDE UP IX KL A90 </t>
  </si>
  <si>
    <t>Встраиваемая в потолок</t>
  </si>
  <si>
    <t>305.0615.740</t>
  </si>
  <si>
    <t>7612985839587</t>
  </si>
  <si>
    <t>INSIDE UP WH KL A90</t>
  </si>
  <si>
    <t>330.0615.684</t>
  </si>
  <si>
    <t>7612985839204</t>
  </si>
  <si>
    <t xml:space="preserve">V-AIR FLAT KL A80 </t>
  </si>
  <si>
    <t>330.0615.685</t>
  </si>
  <si>
    <t>7612985839211</t>
  </si>
  <si>
    <t xml:space="preserve">V-AIR KL A80 </t>
  </si>
  <si>
    <t>325.0615.702</t>
  </si>
  <si>
    <t>7612985839280</t>
  </si>
  <si>
    <t xml:space="preserve">T-AIR KL A90 </t>
  </si>
  <si>
    <t>305.0615.686</t>
  </si>
  <si>
    <t>7612985839228</t>
  </si>
  <si>
    <t xml:space="preserve">BI-AIR KL A52 </t>
  </si>
  <si>
    <t>305.0615.687</t>
  </si>
  <si>
    <t>7612985839235</t>
  </si>
  <si>
    <t xml:space="preserve">BI-AIR KL A70 </t>
  </si>
  <si>
    <t>345.0612.337</t>
  </si>
  <si>
    <t>7612985816458</t>
  </si>
  <si>
    <t xml:space="preserve">BEAT BK MATT F45 </t>
  </si>
  <si>
    <t>345.0612.338</t>
  </si>
  <si>
    <t>7612985816465</t>
  </si>
  <si>
    <t xml:space="preserve">BEAT WH MATT F45 </t>
  </si>
  <si>
    <t>345.0612.339</t>
  </si>
  <si>
    <t>7612985816472</t>
  </si>
  <si>
    <t xml:space="preserve">BEAT DG MATT F45 </t>
  </si>
  <si>
    <t>345.0612.340</t>
  </si>
  <si>
    <t>7612985816489</t>
  </si>
  <si>
    <t xml:space="preserve">BEAT DB MATT F45 </t>
  </si>
  <si>
    <t>350.0543.436</t>
  </si>
  <si>
    <t>7612985531887</t>
  </si>
  <si>
    <t>ONYX-C BK GLASS/X A90</t>
  </si>
  <si>
    <t>325.0541.070</t>
  </si>
  <si>
    <t>7612985522571</t>
  </si>
  <si>
    <t>ONYX-T BK GLASS/X A90</t>
  </si>
  <si>
    <t>330.0543.437</t>
  </si>
  <si>
    <t>7612985531894</t>
  </si>
  <si>
    <t>ONYX-V BK GLASS/X A90</t>
  </si>
  <si>
    <t>345.0492.593</t>
  </si>
  <si>
    <t>7612981912413</t>
  </si>
  <si>
    <t>PAREO EVO PLUS</t>
  </si>
  <si>
    <t>345.0492.594</t>
  </si>
  <si>
    <t>7612981912420</t>
  </si>
  <si>
    <t>PAREO EVO PLUS TIBETIAN SILVER</t>
  </si>
  <si>
    <t>335.0541.004</t>
  </si>
  <si>
    <t>7612985522137</t>
  </si>
  <si>
    <t>PYANA ARIES BN/BK A70</t>
  </si>
  <si>
    <t>335.0541.003</t>
  </si>
  <si>
    <t>7612985522120</t>
  </si>
  <si>
    <t>PYANA ARIES WH A70</t>
  </si>
  <si>
    <t>335.0540.968</t>
  </si>
  <si>
    <t>7612985522106</t>
  </si>
  <si>
    <t>PYANA NAUTILUS BN/BK A70</t>
  </si>
  <si>
    <t>325.0557.524</t>
  </si>
  <si>
    <t>7612985613910</t>
  </si>
  <si>
    <t>RAY SRM LED X/V A90</t>
  </si>
  <si>
    <t>110.0324.939</t>
  </si>
  <si>
    <t>7612981243432</t>
  </si>
  <si>
    <t>SKYLIFT</t>
  </si>
  <si>
    <t>110.0324.951</t>
  </si>
  <si>
    <t>7612981243449</t>
  </si>
  <si>
    <t>SKYPAD X/WH F120</t>
  </si>
  <si>
    <t>345.0607.586</t>
  </si>
  <si>
    <t>SOFT CUBE BIANCO KOS F40</t>
  </si>
  <si>
    <t>345.0606.177</t>
  </si>
  <si>
    <t>SOFT CUBE CACAO ORINOCO</t>
  </si>
  <si>
    <t>345.0607.589</t>
  </si>
  <si>
    <t>SOFT CUBE GRIGIO LONDRA F40</t>
  </si>
  <si>
    <t>345.0607.590</t>
  </si>
  <si>
    <t>SOFT CUBE NERO INGO F40</t>
  </si>
  <si>
    <t>330.0597.528</t>
  </si>
  <si>
    <t>SOFT EDGE BIANCO KOS A80</t>
  </si>
  <si>
    <t>330.0597.527</t>
  </si>
  <si>
    <t>SOFT EDGE GRIGIO LONDRA A80</t>
  </si>
  <si>
    <t>330.0597.526</t>
  </si>
  <si>
    <t>SOFT EDGE NERO INGO A80</t>
  </si>
  <si>
    <t>330.0606.180</t>
  </si>
  <si>
    <t>SOFT EDGE A80 ROSSO JAIPUR</t>
  </si>
  <si>
    <t>330.0597.525</t>
  </si>
  <si>
    <t>SOFT SLIM BIANCO KOS A80</t>
  </si>
  <si>
    <t>330.0597.524</t>
  </si>
  <si>
    <t>SOFT SLIM GRIGIO LONDRA A80</t>
  </si>
  <si>
    <t>330.0597.506</t>
  </si>
  <si>
    <t>SOFT SLIM NERO INGO A80</t>
  </si>
  <si>
    <t>320.0538.968</t>
  </si>
  <si>
    <t>7612985513883</t>
  </si>
  <si>
    <t>SOLARIS EG6 LED X A100</t>
  </si>
  <si>
    <t>Угловые</t>
  </si>
  <si>
    <t>325.0538.982</t>
  </si>
  <si>
    <t>STILO ANGOLO/SP LED EV8 X A100</t>
  </si>
  <si>
    <t>325.0518.930</t>
  </si>
  <si>
    <t>7612985613880</t>
  </si>
  <si>
    <t>STILO SRM DX/SP A120, правая</t>
  </si>
  <si>
    <t>325.0518.929</t>
  </si>
  <si>
    <t>7612985613873</t>
  </si>
  <si>
    <t>STILO SRM SX/SP A120, левая</t>
  </si>
  <si>
    <t>325.0518.928</t>
  </si>
  <si>
    <t>7612985613866</t>
  </si>
  <si>
    <t>STILO SRM DX/SP A90, правая</t>
  </si>
  <si>
    <t>325.0518.927</t>
  </si>
  <si>
    <t>7612985613835</t>
  </si>
  <si>
    <t>STILO SRM SX/SP A90, левая</t>
  </si>
  <si>
    <t>325.0615.636</t>
  </si>
  <si>
    <t>7612985838757</t>
  </si>
  <si>
    <t>STILO COMFORT X A90</t>
  </si>
  <si>
    <t>325.0615.637</t>
  </si>
  <si>
    <t>7612985838764</t>
  </si>
  <si>
    <t>STILO COMFORT X A60</t>
  </si>
  <si>
    <t>325.0615.638</t>
  </si>
  <si>
    <t>7612985838771</t>
  </si>
  <si>
    <t>STILO COMFORT X A120</t>
  </si>
  <si>
    <t>325.0618.738</t>
  </si>
  <si>
    <t>7612985851084</t>
  </si>
  <si>
    <t>STILO COMFORT ISOLA X A90</t>
  </si>
  <si>
    <t>325.0618.793</t>
  </si>
  <si>
    <t>7612985851398</t>
  </si>
  <si>
    <t>STILO COMFORT ISOLA WH MATT A90</t>
  </si>
  <si>
    <t>325.0618.792</t>
  </si>
  <si>
    <t>7612985851381</t>
  </si>
  <si>
    <t>STILO COMFORT ISOLA BK MATT A90</t>
  </si>
  <si>
    <t>320.0536.583</t>
  </si>
  <si>
    <t>7612985506458</t>
  </si>
  <si>
    <t>STRIP SMART PB BK A60</t>
  </si>
  <si>
    <t>320.0536.584</t>
  </si>
  <si>
    <t>7612985506465</t>
  </si>
  <si>
    <t>STRIP SMART PB BK A90</t>
  </si>
  <si>
    <t>320.0536.582</t>
  </si>
  <si>
    <t>7612985506441</t>
  </si>
  <si>
    <t>STRIP SMART PB W A60</t>
  </si>
  <si>
    <t>320.0536.590</t>
  </si>
  <si>
    <t>7612985506922</t>
  </si>
  <si>
    <t>STRIP SMART PB W A90</t>
  </si>
  <si>
    <t>110.0457.338</t>
  </si>
  <si>
    <t>7612981808228</t>
  </si>
  <si>
    <t>STRIP SMART PB X A60</t>
  </si>
  <si>
    <t>110.0457.613</t>
  </si>
  <si>
    <t>7612981809287</t>
  </si>
  <si>
    <t>STRIP SMART PB X A90</t>
  </si>
  <si>
    <t>330.0540.785</t>
  </si>
  <si>
    <t>7612985521154</t>
  </si>
  <si>
    <t>TALIKA CT A80</t>
  </si>
  <si>
    <t>330.0543.972</t>
  </si>
  <si>
    <t>7612985532082</t>
  </si>
  <si>
    <t>TALIKA DG MATT A80</t>
  </si>
  <si>
    <t>330.0540.784</t>
  </si>
  <si>
    <t>7612985521147</t>
  </si>
  <si>
    <t>TALIKA OC A80</t>
  </si>
  <si>
    <t>325.0584.868</t>
  </si>
  <si>
    <t>T-DARK A90</t>
  </si>
  <si>
    <t>110.0157.048</t>
  </si>
  <si>
    <t>8015139034910</t>
  </si>
  <si>
    <t>TENDER X A60</t>
  </si>
  <si>
    <t>110.0157.049</t>
  </si>
  <si>
    <t>8015139034927</t>
  </si>
  <si>
    <t>TENDER X A90</t>
  </si>
  <si>
    <t>321.0517.784</t>
  </si>
  <si>
    <t>7612985430708</t>
  </si>
  <si>
    <t xml:space="preserve">THEA EV8 DG MATT A80 SC </t>
  </si>
  <si>
    <t>321.0517.783</t>
  </si>
  <si>
    <t>7612985430494</t>
  </si>
  <si>
    <t>THEA EV8 WH MATT A80 SC</t>
  </si>
  <si>
    <t>321.0517.782</t>
  </si>
  <si>
    <t>7612985430487</t>
  </si>
  <si>
    <t xml:space="preserve">THEA IS.EV8 DG MATT F80 SC </t>
  </si>
  <si>
    <t>321.0517.781</t>
  </si>
  <si>
    <t>7612985430470</t>
  </si>
  <si>
    <t xml:space="preserve">THEA IS.EV8 WH MATT F80 SC </t>
  </si>
  <si>
    <t>110.0456.269</t>
  </si>
  <si>
    <t>7612981804336</t>
  </si>
  <si>
    <t>T-LIGHT EV8P WH MATT A90</t>
  </si>
  <si>
    <t>110.0456.267</t>
  </si>
  <si>
    <t>7612981804312</t>
  </si>
  <si>
    <t>T-LIGHT EV8P X A90</t>
  </si>
  <si>
    <t>110.0456.265</t>
  </si>
  <si>
    <t>7612981804206</t>
  </si>
  <si>
    <t>T-LIGHT ISOLA EV8P WH MATT A100</t>
  </si>
  <si>
    <t>110.0456.264</t>
  </si>
  <si>
    <t>7612981804190</t>
  </si>
  <si>
    <t>T-LIGHT ISOLA EV8P X A100</t>
  </si>
  <si>
    <t>330.0541.074</t>
  </si>
  <si>
    <t>7612985522618</t>
  </si>
  <si>
    <t xml:space="preserve">TWICE ARIES BK GLASS/X A60 </t>
  </si>
  <si>
    <t>330.0541.075</t>
  </si>
  <si>
    <t>7612985522625</t>
  </si>
  <si>
    <t>TWICE ARIES BK GLASS/X A90</t>
  </si>
  <si>
    <t>330.0541.076</t>
  </si>
  <si>
    <t>7612985522632</t>
  </si>
  <si>
    <t>TWICE ARIES X/BK MATT A60</t>
  </si>
  <si>
    <t>330.0541.073</t>
  </si>
  <si>
    <t>7612985522601</t>
  </si>
  <si>
    <t xml:space="preserve">TWICE ARIES X/BK MATT A90 </t>
  </si>
  <si>
    <t>320.0557.549</t>
  </si>
  <si>
    <t>7612985612975</t>
  </si>
  <si>
    <t>VALUE PB 4 2L BK  A60</t>
  </si>
  <si>
    <t>320.0557.548</t>
  </si>
  <si>
    <t>7612985612968</t>
  </si>
  <si>
    <t>VALUE PB 4 2L W A60</t>
  </si>
  <si>
    <t>320.0557.547</t>
  </si>
  <si>
    <t>7612985612951</t>
  </si>
  <si>
    <t>VALUE PB 4 2L X A60</t>
  </si>
  <si>
    <t>110.0267.643</t>
  </si>
  <si>
    <t>8015139040010</t>
  </si>
  <si>
    <t>VALUE SL3 WH A60</t>
  </si>
  <si>
    <t>110.0267.642</t>
  </si>
  <si>
    <t>8015139040003</t>
  </si>
  <si>
    <t>VALUE SL3 X A60</t>
  </si>
  <si>
    <t>110.0157.149</t>
  </si>
  <si>
    <t>8015139035696</t>
  </si>
  <si>
    <t xml:space="preserve">VANILLA  (SET)  </t>
  </si>
  <si>
    <t>110.0324.954</t>
  </si>
  <si>
    <t>7612981243470</t>
  </si>
  <si>
    <t>VEIL BK A90</t>
  </si>
  <si>
    <t>110.0324.953</t>
  </si>
  <si>
    <t>7612981243463</t>
  </si>
  <si>
    <t>VEIL WH A90</t>
  </si>
  <si>
    <t>110.0324.952</t>
  </si>
  <si>
    <t>7612981243456</t>
  </si>
  <si>
    <t>VEIL WH CORIAN A90</t>
  </si>
  <si>
    <t>110.0324.908</t>
  </si>
  <si>
    <t>7612981242947</t>
  </si>
  <si>
    <t>VERSUS WH A80</t>
  </si>
  <si>
    <t>110.0357.399</t>
  </si>
  <si>
    <t>7612981474140</t>
  </si>
  <si>
    <t>VICTORY 2.0 X A54</t>
  </si>
  <si>
    <t>110.0357.395</t>
  </si>
  <si>
    <t>7612981474133</t>
  </si>
  <si>
    <t>VICTORY 2.0 X A77</t>
  </si>
  <si>
    <t>110.0357.341</t>
  </si>
  <si>
    <t>7612981474362</t>
  </si>
  <si>
    <t>VICTORY 2.0 X A99</t>
  </si>
  <si>
    <t>345.0492.568</t>
  </si>
  <si>
    <t>7612981912369</t>
  </si>
  <si>
    <t>ZOOM EVO PLUS</t>
  </si>
  <si>
    <t>112.0327.007</t>
  </si>
  <si>
    <t>7612981249564</t>
  </si>
  <si>
    <t>Внешний моторный блок Energy</t>
  </si>
  <si>
    <t>112.0327.008</t>
  </si>
  <si>
    <t>7612981249571</t>
  </si>
  <si>
    <t>Внешний моторный блок для Fabula</t>
  </si>
  <si>
    <t>112.0459.427</t>
  </si>
  <si>
    <t>Воздуховод 1200 220х90</t>
  </si>
  <si>
    <t>112.0459.453</t>
  </si>
  <si>
    <t xml:space="preserve">Воздуховод вертикальный угловой CRV90 220х90мм </t>
  </si>
  <si>
    <t>112.0459.455</t>
  </si>
  <si>
    <t xml:space="preserve">Воздуховод горизонтальный угловой CRO90 220х90мм </t>
  </si>
  <si>
    <t>112.0516.433</t>
  </si>
  <si>
    <t>7612985426428</t>
  </si>
  <si>
    <t>Декоративная рамка 
для модели Thea 
(настенная версия)</t>
  </si>
  <si>
    <t>112.0516.434</t>
  </si>
  <si>
    <t>7612985426435</t>
  </si>
  <si>
    <t>112.0516.431</t>
  </si>
  <si>
    <t>7612981798567</t>
  </si>
  <si>
    <t>Декоративная рамка 
для модели Thea 
(потолочная версия)</t>
  </si>
  <si>
    <t>112.0516.432</t>
  </si>
  <si>
    <t>7612985426411</t>
  </si>
  <si>
    <t>112.0604.855</t>
  </si>
  <si>
    <t>Дополнительный короб для Cylindra Isola BK</t>
  </si>
  <si>
    <t>112.0286.014</t>
  </si>
  <si>
    <t>Дополнительный короб для Cylindra Isola WH</t>
  </si>
  <si>
    <t>112.0157.267</t>
  </si>
  <si>
    <t>8015139910474</t>
  </si>
  <si>
    <t>Дополнительный короб для Cylindra Isola X</t>
  </si>
  <si>
    <t>112.0157.254</t>
  </si>
  <si>
    <t>8015139906262</t>
  </si>
  <si>
    <t xml:space="preserve">Дымоход верх. AL H990 ALTO </t>
  </si>
  <si>
    <t>112.0157.260</t>
  </si>
  <si>
    <t>7612980449798</t>
  </si>
  <si>
    <t>Дымоход верх. BK  H990 SYNTHESIS</t>
  </si>
  <si>
    <t>112.0157.259</t>
  </si>
  <si>
    <t>8015139906644</t>
  </si>
  <si>
    <t>Дымоход верх. W  H990 SYNTHESIS</t>
  </si>
  <si>
    <t>112.0157.268</t>
  </si>
  <si>
    <t>Дымоход верх. X  H700 ISOLA</t>
  </si>
  <si>
    <t>112.0157.269</t>
  </si>
  <si>
    <t>8015139904787</t>
  </si>
  <si>
    <t>Дымоход верх. X  H910 CONO</t>
  </si>
  <si>
    <t>112.0157.252</t>
  </si>
  <si>
    <t>8015139906255</t>
  </si>
  <si>
    <t xml:space="preserve">Дымоход верх. X  H990 ALTO </t>
  </si>
  <si>
    <t>112.0157.256</t>
  </si>
  <si>
    <t>Дымоход верх. X  H990 AXIA PLUS</t>
  </si>
  <si>
    <t>112.0157.251</t>
  </si>
  <si>
    <t>8015139903438</t>
  </si>
  <si>
    <t>Дымоход верх. X  H990 PERLA/BRIO</t>
  </si>
  <si>
    <t>112.0157.263</t>
  </si>
  <si>
    <t>8015139907276</t>
  </si>
  <si>
    <t>Дымоход верх. X  H990 PREMIO/STILO ANG.</t>
  </si>
  <si>
    <t>112.0157.261</t>
  </si>
  <si>
    <t>7612980449804</t>
  </si>
  <si>
    <t>Дымоход верх. X  H990 SOLARIS</t>
  </si>
  <si>
    <t>112.0157.257</t>
  </si>
  <si>
    <t>8015139906545</t>
  </si>
  <si>
    <t>Дымоход верх. X  H990 SYNTHESIS</t>
  </si>
  <si>
    <t>112.0157.262</t>
  </si>
  <si>
    <t>7612980449811</t>
  </si>
  <si>
    <t>Дымоход верх. X  H990 TENDER</t>
  </si>
  <si>
    <t>112.0157.258</t>
  </si>
  <si>
    <t>8015139906675</t>
  </si>
  <si>
    <t>Дымоход верх. X  H990 TRATTO</t>
  </si>
  <si>
    <t>112.0158.129</t>
  </si>
  <si>
    <t>8015139909799</t>
  </si>
  <si>
    <t>Дымоход верх. X  SUP. STILNOVO H602X</t>
  </si>
  <si>
    <t>112.0169.216</t>
  </si>
  <si>
    <t>8015139910566</t>
  </si>
  <si>
    <t>Комплект воздуховода</t>
  </si>
  <si>
    <t>112.0327.632</t>
  </si>
  <si>
    <t>Комплект для рециркуляции KIT FILTRANTE INOX</t>
  </si>
  <si>
    <t>112.0505.117</t>
  </si>
  <si>
    <t>7612985147705</t>
  </si>
  <si>
    <t>Комплект ламп KIT 6 LED G9 2.5W 4000K</t>
  </si>
  <si>
    <t>112.0516.426</t>
  </si>
  <si>
    <t>Короб Chloé XL Isola  CI MATT</t>
  </si>
  <si>
    <t>112.0516.427</t>
  </si>
  <si>
    <t>Короб Chloé XL Isola CG MATT</t>
  </si>
  <si>
    <t>112.0569.164</t>
  </si>
  <si>
    <t>Короб Glam Fit 300x160 H990 BK</t>
  </si>
  <si>
    <t>112.0569.163</t>
  </si>
  <si>
    <t>Короб Glam Fit 300x160 H990 WH</t>
  </si>
  <si>
    <t>112.0516.430</t>
  </si>
  <si>
    <t>Короб Thea Isola H450-590 DG MATT</t>
  </si>
  <si>
    <t>112.0516.428</t>
  </si>
  <si>
    <t>Короб Thea Isola H450-590 WH MATT</t>
  </si>
  <si>
    <t>112.0540.782</t>
  </si>
  <si>
    <t>Набор воздуховодов для Galileo</t>
  </si>
  <si>
    <t>112.0540.781</t>
  </si>
  <si>
    <t>Набор для рециркуляции 100Н, Galileo</t>
  </si>
  <si>
    <t>112.0459.428</t>
  </si>
  <si>
    <t xml:space="preserve">Переходник промежуточный прямоугольн.220х90мм </t>
  </si>
  <si>
    <t>112.0459.429</t>
  </si>
  <si>
    <t xml:space="preserve">Переходник прямоугольн./круглый RRC 220х90мм </t>
  </si>
  <si>
    <t>112.0459.451</t>
  </si>
  <si>
    <t xml:space="preserve">Переходник угловой прямоугольн./круглый CRC90 220х90мм </t>
  </si>
  <si>
    <t>112.0472.396</t>
  </si>
  <si>
    <t>Прямоугольный угольный фильтр длительного действия FABULA/HOO-B</t>
  </si>
  <si>
    <t>112.0615.733</t>
  </si>
  <si>
    <t>Пульт дист.управления FABER BT+IR</t>
  </si>
  <si>
    <t>112.0440.436</t>
  </si>
  <si>
    <t>7612981778620</t>
  </si>
  <si>
    <t>Угольный фильтр CFR-01 (для серии Flox)</t>
  </si>
  <si>
    <t>112.0455.250</t>
  </si>
  <si>
    <t>Угольный фильтр CFR-02 (Korund, Beryl)</t>
  </si>
  <si>
    <t>112.0157.238</t>
  </si>
  <si>
    <t>8015139903629</t>
  </si>
  <si>
    <t>Угольный фильтр F1 (1шт в комплекте, H20)</t>
  </si>
  <si>
    <t>112.0459.452</t>
  </si>
  <si>
    <t>Угольный фильтр F16 (2шт в комплекте, для Luft)</t>
  </si>
  <si>
    <t>112.0471.609</t>
  </si>
  <si>
    <t>Угольный фильтр F18-120 (для Heaven и High-Light)</t>
  </si>
  <si>
    <t>112.0471.608</t>
  </si>
  <si>
    <t>Угольный фильтр F18-90 (для Heaven и High-Light)</t>
  </si>
  <si>
    <t>112.0157.241</t>
  </si>
  <si>
    <t>Угольный фильтр F2 (2шт в комплекте)</t>
  </si>
  <si>
    <t>112.0506.172</t>
  </si>
  <si>
    <t>Угольный фильтр F21 (2шт в комплекте, для Ilma)</t>
  </si>
  <si>
    <t>112.0540.783</t>
  </si>
  <si>
    <t>Угольный фильтр F22 (1шт в комплекте, для моторов NAUTILUS)</t>
  </si>
  <si>
    <t>112.0556.527</t>
  </si>
  <si>
    <t>7612985595070</t>
  </si>
  <si>
    <t>Угольный фильтр F23 (2шт в комплекте, D125)</t>
  </si>
  <si>
    <t>112.0067.944</t>
  </si>
  <si>
    <t>8015139909874</t>
  </si>
  <si>
    <t>Угольный фильтр F3 (D155, H16, 2 шт в комплекте)</t>
  </si>
  <si>
    <t>112.0157.242</t>
  </si>
  <si>
    <t>8015139906460</t>
  </si>
  <si>
    <t>Угольный фильтр F4 (2шт в комплекте)</t>
  </si>
  <si>
    <t>112.0441.093</t>
  </si>
  <si>
    <t xml:space="preserve">Угольный фильтр F4-14 (2шт в комплекте, 195x139мм) </t>
  </si>
  <si>
    <t>112.0157.240</t>
  </si>
  <si>
    <t>8015139903735</t>
  </si>
  <si>
    <t>Угольный фильтр F8 (2шт в комплекте, D196)</t>
  </si>
  <si>
    <t>112.0157.243</t>
  </si>
  <si>
    <t>8015139906446</t>
  </si>
  <si>
    <t>Угольный фильтр F9 (1шт в комплекте)</t>
  </si>
  <si>
    <t>112.0329.927</t>
  </si>
  <si>
    <t>Угольный фильтр FHP13 (2 шт в комплекте, для SkyLift)</t>
  </si>
  <si>
    <t>112.0329.928</t>
  </si>
  <si>
    <t>Угольный фильтр FHP14 (2 шт в комплекте, для SkyPad)</t>
  </si>
  <si>
    <t>112.0158.127</t>
  </si>
  <si>
    <t>8015139910535</t>
  </si>
  <si>
    <t>Угольный фильтр FHP8 длительного действия (2шт в комплекте)</t>
  </si>
  <si>
    <t>112.0261.258</t>
  </si>
  <si>
    <t>8015139912065</t>
  </si>
  <si>
    <t>Угольный фильтр FLL12 длительного действия (для FABULA)</t>
  </si>
  <si>
    <t>112.0471.621</t>
  </si>
  <si>
    <t>Угольный фильтр FLL20-60</t>
  </si>
  <si>
    <t>112.0510.625</t>
  </si>
  <si>
    <t>Угольный фильтр FLL20-90</t>
  </si>
  <si>
    <t>112.0556.528</t>
  </si>
  <si>
    <t>7612985595087</t>
  </si>
  <si>
    <t>Угольный фильтр FLL23 длительного действия (1шт в комплекте, D125)</t>
  </si>
  <si>
    <t>112.0544.470</t>
  </si>
  <si>
    <t>7612985535076</t>
  </si>
  <si>
    <t>Угольный фильтр FLL3 длительного действия (2шт в комплекте)</t>
  </si>
  <si>
    <t>112.0185.278</t>
  </si>
  <si>
    <t>8015139910917</t>
  </si>
  <si>
    <t>Угольный фильтр FLL8 длительного действия (2шт в комплекте)</t>
  </si>
  <si>
    <t>112.0185.276</t>
  </si>
  <si>
    <t>8015139910900</t>
  </si>
  <si>
    <t>Угольный фильтр FLL9 длительного действия (1шт в комплекте)</t>
  </si>
  <si>
    <t>112.0157.245</t>
  </si>
  <si>
    <t>8015139909867</t>
  </si>
  <si>
    <t>Угольный фильтр для SIL-K</t>
  </si>
  <si>
    <t>112.0157.288</t>
  </si>
  <si>
    <t>8015139906712</t>
  </si>
  <si>
    <t>Фильтр BAFFLE LABIRINTO FABER</t>
  </si>
  <si>
    <t>112.0157.286</t>
  </si>
  <si>
    <t>Шумопоглащающий комплект FB</t>
  </si>
  <si>
    <t xml:space="preserve">Цены включают НДС. </t>
  </si>
  <si>
    <t>ИТОГО</t>
  </si>
  <si>
    <t>Скидка покупателя</t>
  </si>
  <si>
    <t>Сумма скидок</t>
  </si>
  <si>
    <t>Цена закупки, рублей с НДС</t>
  </si>
  <si>
    <t>Количество</t>
  </si>
  <si>
    <t>Сумма заказа, рублей с НДС</t>
  </si>
  <si>
    <t>Promo price</t>
  </si>
  <si>
    <t>BELLA EV8 TC X A60</t>
  </si>
  <si>
    <t>BELLA EV8 TC X A90</t>
  </si>
  <si>
    <t>T-SHELF EV8 TITANIUM MATT A180</t>
  </si>
  <si>
    <t>8015139906774</t>
  </si>
  <si>
    <t>110.0324.928</t>
  </si>
  <si>
    <t>110.0255.525</t>
  </si>
  <si>
    <t>110.0324.934</t>
  </si>
  <si>
    <t>345.0606.175</t>
  </si>
  <si>
    <t>330.0549.475</t>
  </si>
  <si>
    <t>110.0182.257</t>
  </si>
  <si>
    <t>110.0156.636</t>
  </si>
  <si>
    <t>110.0156.632</t>
  </si>
  <si>
    <t>330.0606.202</t>
  </si>
  <si>
    <t>110.0255.547</t>
  </si>
  <si>
    <t>110.0335.578</t>
  </si>
  <si>
    <t>110.0156.634</t>
  </si>
  <si>
    <t>110.0256.821</t>
  </si>
  <si>
    <t>110.0371.514</t>
  </si>
  <si>
    <t>110.0157.045</t>
  </si>
  <si>
    <t>325.0556.045</t>
  </si>
  <si>
    <t>110.0255.511</t>
  </si>
  <si>
    <t>325.0615.633</t>
  </si>
  <si>
    <t>325.0617.020</t>
  </si>
  <si>
    <t>325.0556.044</t>
  </si>
  <si>
    <t>110.0185.261</t>
  </si>
  <si>
    <t>110.0184.757</t>
  </si>
  <si>
    <t>110.0184.831</t>
  </si>
  <si>
    <t>110.0194.846</t>
  </si>
  <si>
    <t>110.0267.618</t>
  </si>
  <si>
    <t>110.0325.107</t>
  </si>
  <si>
    <t>110.0267.620</t>
  </si>
  <si>
    <t>110.0469.638</t>
  </si>
  <si>
    <t>110.0157.166</t>
  </si>
  <si>
    <t>110.0364.889</t>
  </si>
  <si>
    <t>110.0157.153</t>
  </si>
  <si>
    <t>110.0309.621</t>
  </si>
  <si>
    <t>110.0157.159</t>
  </si>
  <si>
    <t>110.0309.609</t>
  </si>
  <si>
    <t>110.0309.576</t>
  </si>
  <si>
    <t>110.0157.157</t>
  </si>
  <si>
    <t>110.0456.275</t>
  </si>
  <si>
    <t>110.0262.640</t>
  </si>
  <si>
    <t>110.0395.382</t>
  </si>
  <si>
    <t>110.0157.122</t>
  </si>
  <si>
    <t>110.0389.223</t>
  </si>
  <si>
    <t>110.0389.224</t>
  </si>
  <si>
    <t>110.0156.712</t>
  </si>
  <si>
    <t>110.0156.710</t>
  </si>
  <si>
    <t>110.0158.144</t>
  </si>
  <si>
    <t>110.0156.708</t>
  </si>
  <si>
    <t>110.0158.095</t>
  </si>
  <si>
    <t>300.0557.477</t>
  </si>
  <si>
    <t>110.0156.713</t>
  </si>
  <si>
    <t>110.0157.070</t>
  </si>
  <si>
    <t>345.0606.176</t>
  </si>
  <si>
    <t>110.0157.074</t>
  </si>
  <si>
    <t>Фото</t>
  </si>
  <si>
    <t>Код</t>
  </si>
  <si>
    <t>Артикул</t>
  </si>
  <si>
    <t>РРЦ С НДС</t>
  </si>
  <si>
    <t>PROMO РРЦ -30%</t>
  </si>
  <si>
    <t>Категория</t>
  </si>
  <si>
    <t>Цена закупки руб. с НДС</t>
  </si>
  <si>
    <t>Скидка</t>
  </si>
  <si>
    <t>Вытяжка INFINITY ACT WH A80</t>
  </si>
  <si>
    <t>Вытяжка MIRROR ART BRS X/V A80 LOGIC</t>
  </si>
  <si>
    <t>Вытяжка JOLIE ACT WH A80</t>
  </si>
  <si>
    <t>Вытяжка SOFT CUBE ROSSO JAIPUR</t>
  </si>
  <si>
    <t>Вытяжка BLACK TIE BRS +WH A80</t>
  </si>
  <si>
    <t>Вытяжка FLOW GLOSS WH A37</t>
  </si>
  <si>
    <t>Вытяжка CUBIA EV8 X A90 ACTIVE</t>
  </si>
  <si>
    <t>Вытяжка CAPPA CYLINDRA EG8 X A37 ELN</t>
  </si>
  <si>
    <t>Вытяжка SOFT EDGE A80 CACAO ORINOCO</t>
  </si>
  <si>
    <t>Вытяжка STILUX EV8+ X/V A90</t>
  </si>
  <si>
    <t>Вытяжка COCKTAIL ALMOND F55</t>
  </si>
  <si>
    <t>Вытяжка CUBIA EV8 X A45 ACTIVE</t>
  </si>
  <si>
    <t>Вытяжка COCKTAIL XS WH A55</t>
  </si>
  <si>
    <t>Вытяжка DAISY EG6 BK A55</t>
  </si>
  <si>
    <t>Вытяжка STILO DX/SP A120</t>
  </si>
  <si>
    <t>Вытяжка GEMMA PB SRM X A120</t>
  </si>
  <si>
    <t>Вытяжка LITHOS EG6 WH MATT A45</t>
  </si>
  <si>
    <t>Вытяжка STILO SMART X A60</t>
  </si>
  <si>
    <t>Вытяжка RAY SRM LED X/V NS A60</t>
  </si>
  <si>
    <t>Вытяжка GEMMA PB SRM X A90</t>
  </si>
  <si>
    <t>Вытяжка RAY X/V A60</t>
  </si>
  <si>
    <t>Вытяжка NICE X/V A60</t>
  </si>
  <si>
    <t>Вытяжка STRIP PB X A60</t>
  </si>
  <si>
    <t>Вытяжка STRIP PB W A60</t>
  </si>
  <si>
    <t>Вытяжка VALUE PB 4 2L X A60</t>
  </si>
  <si>
    <t>Вытяжка VALUE PB 4 2L CREAM A60</t>
  </si>
  <si>
    <t>Вытяжка VALUE PB 4 2L BK A60</t>
  </si>
  <si>
    <t>Кухонная вытяжка FABER PIXEL BK A60 R</t>
  </si>
  <si>
    <t>Классические</t>
  </si>
  <si>
    <t>Вытяжка AGORA 120 BIANCO SC</t>
  </si>
  <si>
    <t>Вытяжка TRENDY 90 SPATOLATO SC H-EP</t>
  </si>
  <si>
    <t>Вытяжка TRENDY 90 SPATOLATO SC</t>
  </si>
  <si>
    <t>Вытяжка WEST ANGOLO WH SC H-EP</t>
  </si>
  <si>
    <t>Вытяжка RANCH ANG. BIANCO SC</t>
  </si>
  <si>
    <t>Вытяжка WEST 90 SPATOLATO SC H-EP</t>
  </si>
  <si>
    <t>Вытяжка RANCH 60 WH SC EP</t>
  </si>
  <si>
    <t>Вытяжка RANCH 90 SPATOLATO SC</t>
  </si>
  <si>
    <t>Встраиваемые</t>
  </si>
  <si>
    <t>Вытяжка SWIFT X/WH A60</t>
  </si>
  <si>
    <t>Вытяжка STILNOVO LUX A90</t>
  </si>
  <si>
    <t>Вытяжка IN-NOVA SMART X A90</t>
  </si>
  <si>
    <t>Вытяжка OMNIA LG/X A90</t>
  </si>
  <si>
    <t>Вытяжка FLEXA M6 W/GL A60</t>
  </si>
  <si>
    <t>Вытяжка FLEXA M6 BK/GL A60</t>
  </si>
  <si>
    <t>Вытяжка 741 PB X A50</t>
  </si>
  <si>
    <t>Вытяжка 741 PB W A50</t>
  </si>
  <si>
    <t>Вытяжка 741 X F60 F.M. (VIS)</t>
  </si>
  <si>
    <t>Вытяжка 741 BASE X A60</t>
  </si>
  <si>
    <t>Вытяжка 741 W F60 F.M. (VIS)</t>
  </si>
  <si>
    <t>Вытяжка 741 BASE W A60</t>
  </si>
  <si>
    <t>Вытяжка 741 PB X A60</t>
  </si>
  <si>
    <t>Island/островные</t>
  </si>
  <si>
    <t>Вытяжка CUBIA ISOLA X A90 EV8 ACTIVE</t>
  </si>
  <si>
    <t>Вытяжка SOFT CUBE VERDE COMODORO</t>
  </si>
  <si>
    <t>Вытяжки TRATTO ISOLA/SP EV8 X/V A90</t>
  </si>
  <si>
    <t xml:space="preserve">FUN -code      </t>
  </si>
  <si>
    <t>Поставка</t>
  </si>
  <si>
    <t xml:space="preserve"> Программа </t>
  </si>
  <si>
    <t>Ширина,мм</t>
  </si>
  <si>
    <t>ЦВЕТ</t>
  </si>
  <si>
    <t>Производительность, куб/час</t>
  </si>
  <si>
    <t>Мин. уровень шума,ДБ</t>
  </si>
  <si>
    <t>Управление</t>
  </si>
  <si>
    <t>Освещение</t>
  </si>
  <si>
    <t>new</t>
  </si>
  <si>
    <t>черное и светло-коричневое стекло</t>
  </si>
  <si>
    <t>670</t>
  </si>
  <si>
    <t>52Дб</t>
  </si>
  <si>
    <t>сенсорное</t>
  </si>
  <si>
    <t>LED</t>
  </si>
  <si>
    <t>Складская 
программа</t>
  </si>
  <si>
    <t>нерж.сталь</t>
  </si>
  <si>
    <t>455/650</t>
  </si>
  <si>
    <t>42Дб</t>
  </si>
  <si>
    <t>2 LED</t>
  </si>
  <si>
    <t>До 60 дней
под заказ</t>
  </si>
  <si>
    <t>738/1100</t>
  </si>
  <si>
    <t>47Дб</t>
  </si>
  <si>
    <t>сенсорное
(на стекле)</t>
  </si>
  <si>
    <t>IN-LIGHT INOX A52 EVO+</t>
  </si>
  <si>
    <t xml:space="preserve">нерж.сталь </t>
  </si>
  <si>
    <t>635/1000</t>
  </si>
  <si>
    <t>56 Дб</t>
  </si>
  <si>
    <t>электронное</t>
  </si>
  <si>
    <t>светодиодное
 по периметру</t>
  </si>
  <si>
    <t>IN-LIGHT INOX A70 EVO+</t>
  </si>
  <si>
    <t>IN-LIGHT WH MATT A52 EVO+</t>
  </si>
  <si>
    <t>белый</t>
  </si>
  <si>
    <t>IN-LIGHT WH MATT A70 EVO+</t>
  </si>
  <si>
    <t xml:space="preserve">нерж.сталь,  </t>
  </si>
  <si>
    <t>620/950</t>
  </si>
  <si>
    <t>54ДБ</t>
  </si>
  <si>
    <t>670/1100</t>
  </si>
  <si>
    <t>53ДБ</t>
  </si>
  <si>
    <t>черный</t>
  </si>
  <si>
    <t>690/1050</t>
  </si>
  <si>
    <t>50 Дб</t>
  </si>
  <si>
    <t xml:space="preserve">нерж.сталь/
белое стекло  </t>
  </si>
  <si>
    <t xml:space="preserve">нерж.сталь/
черное стекло  </t>
  </si>
  <si>
    <t>540/900</t>
  </si>
  <si>
    <t>56ДБ</t>
  </si>
  <si>
    <t>pull out</t>
  </si>
  <si>
    <t>580/900</t>
  </si>
  <si>
    <t>кнопка + слайдер</t>
  </si>
  <si>
    <t>390/600</t>
  </si>
  <si>
    <t>55ДБ</t>
  </si>
  <si>
    <t>IN-NOVA Smart X A120</t>
  </si>
  <si>
    <t>серый</t>
  </si>
  <si>
    <t>335/470</t>
  </si>
  <si>
    <t>54Дб</t>
  </si>
  <si>
    <t>электромеханическое</t>
  </si>
  <si>
    <t>390/650</t>
  </si>
  <si>
    <t>FLEXA HIP AM/X A60</t>
  </si>
  <si>
    <t>серый/нерж</t>
  </si>
  <si>
    <t>420/650</t>
  </si>
  <si>
    <t>57Дб</t>
  </si>
  <si>
    <t>2 галоген.</t>
  </si>
  <si>
    <t>FLEXA HIP W A60</t>
  </si>
  <si>
    <t>FLEXA HIP BK A60</t>
  </si>
  <si>
    <t>алюм/нерж</t>
  </si>
  <si>
    <t>300/450</t>
  </si>
  <si>
    <t>50ДБ</t>
  </si>
  <si>
    <t>MAXIMA NG EV8 LED AM/X A60 </t>
  </si>
  <si>
    <t>310/640</t>
  </si>
  <si>
    <t>51ДБ</t>
  </si>
  <si>
    <t xml:space="preserve">MAXIMA NG EV8 LED AM/X A90 </t>
  </si>
  <si>
    <t>240/400</t>
  </si>
  <si>
    <t>63ДБ</t>
  </si>
  <si>
    <t>кнопочное</t>
  </si>
  <si>
    <t>570</t>
  </si>
  <si>
    <t>52ДБ</t>
  </si>
  <si>
    <t>720</t>
  </si>
  <si>
    <t>700</t>
  </si>
  <si>
    <t>черное стекло + нержавеющая сталь</t>
  </si>
  <si>
    <t>610/900</t>
  </si>
  <si>
    <t>40ДБ</t>
  </si>
  <si>
    <t>нержавеющая сталь + черный</t>
  </si>
  <si>
    <t>черный никель + черное стекло</t>
  </si>
  <si>
    <t>560/750</t>
  </si>
  <si>
    <t>белый + белое стекло</t>
  </si>
  <si>
    <t>750/1000</t>
  </si>
  <si>
    <t>состаренная медь</t>
  </si>
  <si>
    <t>530/750</t>
  </si>
  <si>
    <t>56 ДБ</t>
  </si>
  <si>
    <t>титановый</t>
  </si>
  <si>
    <t>CHLOE EVO+ OLD METAL A70</t>
  </si>
  <si>
    <t>состаренный металл</t>
  </si>
  <si>
    <t>700/1050</t>
  </si>
  <si>
    <t>51 ДБ</t>
  </si>
  <si>
    <t>CHLOE EVO+ OLD COPPER A70</t>
  </si>
  <si>
    <t>CHLOE EVO+ CAST IRON A70</t>
  </si>
  <si>
    <t>чугун</t>
  </si>
  <si>
    <t>CHLOE EVO+ OLD BRASS A70</t>
  </si>
  <si>
    <t>состаренная латунь</t>
  </si>
  <si>
    <t>нерж.сталь / черное стекло</t>
  </si>
  <si>
    <t>780/1300</t>
  </si>
  <si>
    <t>46ДБ</t>
  </si>
  <si>
    <t>680/1000</t>
  </si>
  <si>
    <t>48ДБ</t>
  </si>
  <si>
    <t>660/950</t>
  </si>
  <si>
    <t>CUBIA GLOSS PLUS EV8 WH A45</t>
  </si>
  <si>
    <t>675/1080</t>
  </si>
  <si>
    <t>43ДБ</t>
  </si>
  <si>
    <t xml:space="preserve">CUBIA PLUS EV8 X A60 </t>
  </si>
  <si>
    <t xml:space="preserve">CUBIA PLUS EV8 X A90 </t>
  </si>
  <si>
    <t>T-LIGHT INOX A90 EVO</t>
  </si>
  <si>
    <t>LED
 по периметру</t>
  </si>
  <si>
    <t>T-LIGHT WH MATT A90 EVO</t>
  </si>
  <si>
    <t>720/1100</t>
  </si>
  <si>
    <t>белое стекло</t>
  </si>
  <si>
    <t>650/1100</t>
  </si>
  <si>
    <t>электромехани
ческое</t>
  </si>
  <si>
    <t>черный матовый</t>
  </si>
  <si>
    <t>570/850</t>
  </si>
  <si>
    <t>52 ДБ</t>
  </si>
  <si>
    <t>серый матовый</t>
  </si>
  <si>
    <t>белый матовый</t>
  </si>
  <si>
    <t>720/1000</t>
  </si>
  <si>
    <t>темно-серый матовый</t>
  </si>
  <si>
    <t>CHLOE EVO+ DG MATT A70</t>
  </si>
  <si>
    <t>CHLOE EVO+ CG MATT A70</t>
  </si>
  <si>
    <t>570/1050</t>
  </si>
  <si>
    <t>поворотный 
переключатель</t>
  </si>
  <si>
    <t>THEA EV8 DG MATT A80 SC 
(декоративная рамка приобретается отдельно)</t>
  </si>
  <si>
    <t>750/1100</t>
  </si>
  <si>
    <t>THEA EV8 WH MATT A80 SC
(декоративная рамка приобретается отдельно)</t>
  </si>
  <si>
    <t>дерево</t>
  </si>
  <si>
    <t>нержавеющая сталь</t>
  </si>
  <si>
    <t>белый Corian</t>
  </si>
  <si>
    <t>585/950</t>
  </si>
  <si>
    <t>54 ДБ</t>
  </si>
  <si>
    <t>VEIL WH MATT A90</t>
  </si>
  <si>
    <t>710/1150</t>
  </si>
  <si>
    <t>темно-серый керамогранит + черный</t>
  </si>
  <si>
    <t>690/1000</t>
  </si>
  <si>
    <t>53 ДБ</t>
  </si>
  <si>
    <t>свето-серый керамогранит + нержавеющая сталь</t>
  </si>
  <si>
    <t xml:space="preserve">   COCKTAIL BK A80</t>
  </si>
  <si>
    <t>чёрное стекло</t>
  </si>
  <si>
    <t>535/850</t>
  </si>
  <si>
    <t xml:space="preserve">   COCKTAIL WH A80</t>
  </si>
  <si>
    <t>52 Дб</t>
  </si>
  <si>
    <t>серое стекло</t>
  </si>
  <si>
    <t>GLAM-LIGHT A80 WH/WG EVO</t>
  </si>
  <si>
    <t>белое стекло/
миндальное стекло</t>
  </si>
  <si>
    <t>GLAM-LIGHT A80 DG/LG EVO</t>
  </si>
  <si>
    <t>темно-серое стекло/
светло-серое стекло</t>
  </si>
  <si>
    <t>GLAM-LIGHT A80 PINK/WH EVO</t>
  </si>
  <si>
    <t>розовое стекло/
белое стекло</t>
  </si>
  <si>
    <t>GLAM-LIGHT A80 WG1C/WG3C EVO</t>
  </si>
  <si>
    <t>песочное стекло/
миндальное стекло</t>
  </si>
  <si>
    <t>GLAM-LIGHT A80 WH/GL EVO</t>
  </si>
  <si>
    <t>белое стекло/
прозрачное стекло</t>
  </si>
  <si>
    <t>черная нержавеющая сталь</t>
  </si>
  <si>
    <t>53 Дб</t>
  </si>
  <si>
    <t>685/1100</t>
  </si>
  <si>
    <t>590/920</t>
  </si>
  <si>
    <t>44 ДБ</t>
  </si>
  <si>
    <t>690/1100</t>
  </si>
  <si>
    <t>4 LED</t>
  </si>
  <si>
    <t>420/730</t>
  </si>
  <si>
    <t>нерж.сталь,  стекло</t>
  </si>
  <si>
    <t>410/730</t>
  </si>
  <si>
    <t>Электронное</t>
  </si>
  <si>
    <t>370/650</t>
  </si>
  <si>
    <t>До 90 дней
под заказ</t>
  </si>
  <si>
    <t>405/730</t>
  </si>
  <si>
    <t>слайдер</t>
  </si>
  <si>
    <t>380/700</t>
  </si>
  <si>
    <t xml:space="preserve">белый </t>
  </si>
  <si>
    <t>430/730</t>
  </si>
  <si>
    <t>53Дб</t>
  </si>
  <si>
    <t xml:space="preserve">белый  </t>
  </si>
  <si>
    <t>VALUE PB 4 2L BK A60</t>
  </si>
  <si>
    <t>VALUE SL 3 X A60</t>
  </si>
  <si>
    <t>VALUE SL 3 W A60</t>
  </si>
  <si>
    <t>Встраиваемые в стол</t>
  </si>
  <si>
    <t>830
 x 
520</t>
  </si>
  <si>
    <t>черное стекло + чугун</t>
  </si>
  <si>
    <t>700/1100</t>
  </si>
  <si>
    <t>51 Дб</t>
  </si>
  <si>
    <t>нет</t>
  </si>
  <si>
    <t>600
 x 
520</t>
  </si>
  <si>
    <t>630/1000</t>
  </si>
  <si>
    <t xml:space="preserve"> FABULA EVO+ BK</t>
  </si>
  <si>
    <t>нерж.сталь/чёрное стекло</t>
  </si>
  <si>
    <t>710/1180</t>
  </si>
  <si>
    <t>46 Дб</t>
  </si>
  <si>
    <t>нерж.сталь/ белое стекло</t>
  </si>
  <si>
    <t>630/1100</t>
  </si>
  <si>
    <t>43 Дб</t>
  </si>
  <si>
    <t>HOO-B AL/BK</t>
  </si>
  <si>
    <t>алюминий/ черное стекло</t>
  </si>
  <si>
    <t>600/950</t>
  </si>
  <si>
    <t>62 Дб</t>
  </si>
  <si>
    <t>HOO-B BK</t>
  </si>
  <si>
    <t>черное стекло</t>
  </si>
  <si>
    <t xml:space="preserve">Потолочные </t>
  </si>
  <si>
    <t>черное/светло-коричневое стекло</t>
  </si>
  <si>
    <t>INSIDE UP IX KL A90</t>
  </si>
  <si>
    <t>1200 х 700</t>
  </si>
  <si>
    <t>нерж.сталь / белое стекло</t>
  </si>
  <si>
    <t>850/1300</t>
  </si>
  <si>
    <t>2 LED ленты</t>
  </si>
  <si>
    <t>900 х 500</t>
  </si>
  <si>
    <t>740/1250</t>
  </si>
  <si>
    <t>1200 х 500</t>
  </si>
  <si>
    <t>705/1250</t>
  </si>
  <si>
    <t>HIGH-LIGHT INOX A91</t>
  </si>
  <si>
    <t>910 х 500</t>
  </si>
  <si>
    <t>HIGH-LIGHT INOX A120</t>
  </si>
  <si>
    <t>1210 х 500</t>
  </si>
  <si>
    <t>Черный матовый</t>
  </si>
  <si>
    <t>HIGH-LIGHT WH MATT A120</t>
  </si>
  <si>
    <t xml:space="preserve">FUN-code        </t>
  </si>
  <si>
    <t>черный 
матовый</t>
  </si>
  <si>
    <t>59 Дб</t>
  </si>
  <si>
    <t>титан матовый</t>
  </si>
  <si>
    <t>нерж.сталь,  черное стекло</t>
  </si>
  <si>
    <t>1000</t>
  </si>
  <si>
    <t>сенсерное</t>
  </si>
  <si>
    <t>THEA IS.EV8 DG MATT F80 SC 
(декоративная рамка приобретается отдельно)</t>
  </si>
  <si>
    <t>THEA IS.EV8 WH MATT F80 SC 
(декоративная рамка приобретается отдельно)</t>
  </si>
  <si>
    <t>Декоративная рамка 
для модели Thea (потолочная версия)</t>
  </si>
  <si>
    <t>T-LIGHT IS.INOX A100 EVO</t>
  </si>
  <si>
    <t>свето-диодное
 по периметру</t>
  </si>
  <si>
    <t>T-LIGHT IS.WH MATT A100 EVO</t>
  </si>
  <si>
    <t>700/1000</t>
  </si>
  <si>
    <t>CORINTHIA IS 
WH MATT/TIB.SILVER</t>
  </si>
  <si>
    <t>белый матовый/
тибетское серебро</t>
  </si>
  <si>
    <t>600/1000</t>
  </si>
  <si>
    <t>CORINTHIA IS. DARK GREY MATT/CEM</t>
  </si>
  <si>
    <t>темно-серый матовый/
цемент</t>
  </si>
  <si>
    <t>CORINTHIA IS. INOX + PEWTER</t>
  </si>
  <si>
    <t>нержавеющая сталь/
состаренный металл</t>
  </si>
  <si>
    <t>650/950</t>
  </si>
  <si>
    <t>нерж.сталь+        матовый белый</t>
  </si>
  <si>
    <t>680/850</t>
  </si>
  <si>
    <t>нерж.сталь+        матовый какао</t>
  </si>
  <si>
    <t>нерж.сталь+        матовый серый</t>
  </si>
  <si>
    <t>нерж.сталь+        матовый черный</t>
  </si>
  <si>
    <t>CUBIA IS. GLOSS PLUS EV8 WH A45</t>
  </si>
  <si>
    <t>650/1235</t>
  </si>
  <si>
    <t xml:space="preserve">электронное </t>
  </si>
  <si>
    <t>led</t>
  </si>
  <si>
    <t>пыльно-голубой матовый</t>
  </si>
  <si>
    <t>SKYLIFT X/WH F90</t>
  </si>
  <si>
    <t>900 х 600</t>
  </si>
  <si>
    <t xml:space="preserve"> ARKEA EVO PLUS</t>
  </si>
  <si>
    <t>RGB</t>
  </si>
  <si>
    <t>520/730</t>
  </si>
  <si>
    <t>49ДБ</t>
  </si>
  <si>
    <t>электронное + пульт ДУ</t>
  </si>
  <si>
    <t>Теплый титановый + темно-серый матовый</t>
  </si>
  <si>
    <t>640/950</t>
  </si>
  <si>
    <t>сенсорное + пульт ДУ</t>
  </si>
  <si>
    <t>Серый матовый + темно-серый матовый</t>
  </si>
  <si>
    <t>Серый матовый</t>
  </si>
  <si>
    <t>LED 
по 
периметру</t>
  </si>
  <si>
    <t>Теплый белый + серый матовый</t>
  </si>
  <si>
    <t>Белый</t>
  </si>
  <si>
    <t>Черный никель</t>
  </si>
  <si>
    <t>LYBRA PLUS</t>
  </si>
  <si>
    <t>590/830</t>
  </si>
  <si>
    <t>LYBRA PLUS BLACK STRIPED</t>
  </si>
  <si>
    <t>нерж.сталь+        черное стекло</t>
  </si>
  <si>
    <t>520/830</t>
  </si>
  <si>
    <t>Тибетское серебро</t>
  </si>
  <si>
    <t xml:space="preserve"> ZOOM  PLUS</t>
  </si>
  <si>
    <t>4 галоген.</t>
  </si>
  <si>
    <t>нерж.сталь+ стекло</t>
  </si>
  <si>
    <t>FUN-code</t>
  </si>
  <si>
    <t>SOLARIS EG6 X A100</t>
  </si>
  <si>
    <t>1000/1000</t>
  </si>
  <si>
    <t>570/950</t>
  </si>
  <si>
    <t>645/1100</t>
  </si>
  <si>
    <t>Программа</t>
  </si>
  <si>
    <t>Мощность, Вт</t>
  </si>
  <si>
    <t>Уровни мощности</t>
  </si>
  <si>
    <t>Количество зон нагрева</t>
  </si>
  <si>
    <t>4</t>
  </si>
  <si>
    <t>7400</t>
  </si>
  <si>
    <t>9</t>
  </si>
  <si>
    <t>108.0536.628</t>
  </si>
  <si>
    <t>FCH 63 GR</t>
  </si>
  <si>
    <t>серое
 стекло</t>
  </si>
  <si>
    <t>3</t>
  </si>
  <si>
    <t>Пристенные</t>
  </si>
  <si>
    <t>нерж.сталь,  белое стекло</t>
  </si>
  <si>
    <t>400</t>
  </si>
  <si>
    <t>55Дб</t>
  </si>
  <si>
    <t>Комментарий</t>
  </si>
  <si>
    <t>Продукт группа Faber</t>
  </si>
  <si>
    <t>для вытяжки Cocktail</t>
  </si>
  <si>
    <t>accessory</t>
  </si>
  <si>
    <t>112.0157.246</t>
  </si>
  <si>
    <t>Жироулавливающий фильтр I.SMART 52</t>
  </si>
  <si>
    <t>112.0327.631</t>
  </si>
  <si>
    <t>Комплект фильтров для рециркуляции C.A. HFH</t>
  </si>
  <si>
    <t>112.0252.439</t>
  </si>
  <si>
    <t>Набор для рециркуляции KIT FILTRANTE WH</t>
  </si>
  <si>
    <t>112.0252.442</t>
  </si>
  <si>
    <t>Набор для рециркуляции KIT FILTRANTE BK</t>
  </si>
  <si>
    <t>Набор для рециркуляции KIT FILTRANTE INOX</t>
  </si>
  <si>
    <t>112.0470.541</t>
  </si>
  <si>
    <t>Комплект фильтров для прямоугольных воздуховодов</t>
  </si>
  <si>
    <t>Набор для рециркуляции F-Light</t>
  </si>
  <si>
    <t>112.0490.249</t>
  </si>
  <si>
    <t>Набор для вывода воздуховода в стену CHLOE' OLD METAL FB</t>
  </si>
  <si>
    <t>112.0490.250</t>
  </si>
  <si>
    <t>Набор для вывода воздуховода в стену CHLOE' OLD COPP.FB</t>
  </si>
  <si>
    <t>112.0490.261</t>
  </si>
  <si>
    <t>Набор для вывода воздуховода в стену CHLOE' CAST IRON FB</t>
  </si>
  <si>
    <t>112.0490.262</t>
  </si>
  <si>
    <t>Набор для вывода воздуховода в стену CHLOE' OLD BRASS FB</t>
  </si>
  <si>
    <t>112.0490.263</t>
  </si>
  <si>
    <t>Набор для вывода воздуховода в стену CHLOE' DG MATT FB</t>
  </si>
  <si>
    <t>112.0490.264</t>
  </si>
  <si>
    <t>Набор для вывода воздуховода в стену CHLOE' CG MATT FB</t>
  </si>
  <si>
    <t>Набор для отвода, Galileo</t>
  </si>
  <si>
    <t>Блок AIRLANE (дополнительный мотор к F-Light)</t>
  </si>
  <si>
    <t>112.0540.730</t>
  </si>
  <si>
    <t>Набор для рециркуляции 60Н, Galileo</t>
  </si>
  <si>
    <t>Фильтр длительного действия H100, GALILEO</t>
  </si>
  <si>
    <t>Фильтр длительного действия H60, GALILEO</t>
  </si>
  <si>
    <t>Плоский воздуховод TR1200 (220х90мм)</t>
  </si>
  <si>
    <t xml:space="preserve">Воздуховод вертикальный угловой CRV90 (220х90мм) </t>
  </si>
  <si>
    <t xml:space="preserve">Воздуховод горизонтальный угловой CRO90 (220х90мм) </t>
  </si>
  <si>
    <t xml:space="preserve">Переходник промежуточный прямоугольный (220х90мм) </t>
  </si>
  <si>
    <t xml:space="preserve">Переходник прямоугольн./круглый RRC (220х90мм) </t>
  </si>
  <si>
    <t xml:space="preserve">Переходник угловой прямоугольн./круглый CRC90 (220х90мм) </t>
  </si>
  <si>
    <t>110.0255.499</t>
  </si>
  <si>
    <t>BIOS EG6 BK/XS F32</t>
  </si>
  <si>
    <t>Снята с производства</t>
  </si>
  <si>
    <t>110.0255.500</t>
  </si>
  <si>
    <t>BIOS EG6 RD/XS F32</t>
  </si>
  <si>
    <t>110.0255.501</t>
  </si>
  <si>
    <t>BIOS EG6 WH F32</t>
  </si>
  <si>
    <t>110.0255.502</t>
  </si>
  <si>
    <t>BIOS EG6 X  F32</t>
  </si>
  <si>
    <t>SWIFT X/WH GLASS A60</t>
  </si>
  <si>
    <t>110.0456.276</t>
  </si>
  <si>
    <t>SWIFT X/WH GLASS A90</t>
  </si>
  <si>
    <t>335.0533.567</t>
  </si>
  <si>
    <t>LITHOS EG6 RED LED (P18-1555) A45</t>
  </si>
  <si>
    <t>110.0184.796</t>
  </si>
  <si>
    <t>ECLIPSE EG8 X A37</t>
  </si>
  <si>
    <t>325.0534.368</t>
  </si>
  <si>
    <t>RAY LED X/V A60</t>
  </si>
  <si>
    <t xml:space="preserve">NICE X/V A60 </t>
  </si>
  <si>
    <t>110.0256.174</t>
  </si>
  <si>
    <t>PRETTY ISOLA ACT EG8 X A90</t>
  </si>
  <si>
    <t>325.0537.825</t>
  </si>
  <si>
    <t>PREMIO ANGOLO/SP EV8 LED X/V A100</t>
  </si>
  <si>
    <t>335.0492.564</t>
  </si>
  <si>
    <t>CYLINDRA ISOLA PLUS CONCRETE A37</t>
  </si>
  <si>
    <t>110.0157.237</t>
  </si>
  <si>
    <t>KALEIDOS (SET)</t>
  </si>
  <si>
    <t>110.0157.148</t>
  </si>
  <si>
    <t>VERTIGO (SET)</t>
  </si>
  <si>
    <t>112.0157.354</t>
  </si>
  <si>
    <t>Пульт дист.управления ACTIVE FABER</t>
  </si>
  <si>
    <t>112.0540.043</t>
  </si>
  <si>
    <t>Пульт дист.управления FABER</t>
  </si>
  <si>
    <t>110.0324.909</t>
  </si>
  <si>
    <t>VERSUS BK A80</t>
  </si>
  <si>
    <t>110.0393.869</t>
  </si>
  <si>
    <t>VEIL CONCRETE</t>
  </si>
  <si>
    <t>110.0371.518</t>
  </si>
  <si>
    <t>Vanity EG6 BK A80</t>
  </si>
  <si>
    <t>110.0437.124</t>
  </si>
  <si>
    <t>THALIA BK MATT F60</t>
  </si>
  <si>
    <t>330.0543.971</t>
  </si>
  <si>
    <t>TALIKA X A80</t>
  </si>
  <si>
    <t>110.0456.273</t>
  </si>
  <si>
    <t>TALIKA DGC A80</t>
  </si>
  <si>
    <t>STILUX EV8 X A90 LOGIC</t>
  </si>
  <si>
    <t>110.0255.546</t>
  </si>
  <si>
    <t>STILUX EV8 X A60 LOGIC</t>
  </si>
  <si>
    <t>325.0557.664</t>
  </si>
  <si>
    <t>STILO/SP SRM X A90</t>
  </si>
  <si>
    <t>325.0557.665</t>
  </si>
  <si>
    <t>STILO/SP SRM X A120</t>
  </si>
  <si>
    <t>110.0255.542</t>
  </si>
  <si>
    <t>STILO/SP EV8 X  A90</t>
  </si>
  <si>
    <t>110.0255.543</t>
  </si>
  <si>
    <t>STILO/SP EV8 X  A120</t>
  </si>
  <si>
    <t>110.0255.541</t>
  </si>
  <si>
    <t>STILO/SP EV8 X  A60</t>
  </si>
  <si>
    <t>110.0255.545</t>
  </si>
  <si>
    <t>STILO ISOLA/SP  EV8 X A120</t>
  </si>
  <si>
    <t>110.0255.544</t>
  </si>
  <si>
    <t>STILO ISOLA/SP  EV8 X A90</t>
  </si>
  <si>
    <t>325.0557.523</t>
  </si>
  <si>
    <t>RAY SRM LED X/V A60</t>
  </si>
  <si>
    <t>335.0540.969</t>
  </si>
  <si>
    <t>PYANA NAUTILUS WH A70</t>
  </si>
  <si>
    <t>110.0393.916</t>
  </si>
  <si>
    <t>LITHOS CONCRETE</t>
  </si>
  <si>
    <t>305.0575.418</t>
  </si>
  <si>
    <t>IN-NOVA TOUCH X A60</t>
  </si>
  <si>
    <t>305.0575.419</t>
  </si>
  <si>
    <t>IN-NOVA TOUCH X A90</t>
  </si>
  <si>
    <t>110.0439.937</t>
  </si>
  <si>
    <t>IN-NOVA COMFORT X A60</t>
  </si>
  <si>
    <t>110.0255.548</t>
  </si>
  <si>
    <t>GLOVE AF X  A90</t>
  </si>
  <si>
    <t>110.0255.549</t>
  </si>
  <si>
    <t>GLOVE AF X  A60</t>
  </si>
  <si>
    <t xml:space="preserve">GEMMA  PB SRM X A90     </t>
  </si>
  <si>
    <t xml:space="preserve">GEMMA  PB SRM X A120    </t>
  </si>
  <si>
    <t>110.0285.519</t>
  </si>
  <si>
    <t>FLEXA M6/40 BK A60, м/кассета</t>
  </si>
  <si>
    <t>110.0294.084</t>
  </si>
  <si>
    <t>FLEXA GLASS M6 BK A60, м/кассета</t>
  </si>
  <si>
    <t>110.0294.082</t>
  </si>
  <si>
    <t>FLEXA GLASS M6 W A60, м/кассета</t>
  </si>
  <si>
    <t>108.0536.630</t>
  </si>
  <si>
    <t>FCH 83 GR</t>
  </si>
  <si>
    <t>108.0536.629</t>
  </si>
  <si>
    <t>FCH 84 GR</t>
  </si>
  <si>
    <t>108.0456.298</t>
  </si>
  <si>
    <t>FCH 32</t>
  </si>
  <si>
    <t>108.0456.297</t>
  </si>
  <si>
    <t>FCH 32 С</t>
  </si>
  <si>
    <t>108.0536.624</t>
  </si>
  <si>
    <t>FBH 32 BK</t>
  </si>
  <si>
    <t>108.0536.627</t>
  </si>
  <si>
    <t>FBH 83 BK</t>
  </si>
  <si>
    <t>108.0536.626</t>
  </si>
  <si>
    <t>FBH 84 BK</t>
  </si>
  <si>
    <t>110.0371.517</t>
  </si>
  <si>
    <t>Daisy EG6 WH A80</t>
  </si>
  <si>
    <t>330.0529.561</t>
  </si>
  <si>
    <t>Daisy EG6 LED BK A55</t>
  </si>
  <si>
    <t>110.0371.515</t>
  </si>
  <si>
    <t>Daisy EG6 BK A80</t>
  </si>
  <si>
    <t>Daisy EG6 BK A55</t>
  </si>
  <si>
    <t xml:space="preserve">COCKTAIL XS WH A55 </t>
  </si>
  <si>
    <t>110.0205.833</t>
  </si>
  <si>
    <t xml:space="preserve">COCKTAIL XS BK F55 </t>
  </si>
  <si>
    <t>110.0256.810</t>
  </si>
  <si>
    <t>COCKTAIL XS BK A55</t>
  </si>
  <si>
    <t>COCKTAIL XS ALMOND F55</t>
  </si>
  <si>
    <t>110.0205.831</t>
  </si>
  <si>
    <t>COCKTAIL WH F80</t>
  </si>
  <si>
    <t>110.0205.822</t>
  </si>
  <si>
    <t>COCKTAIL BK F80</t>
  </si>
  <si>
    <t>110.0314.368</t>
  </si>
  <si>
    <t>COCKTAIL ALMOND F80</t>
  </si>
  <si>
    <t>BLACK TIE BRS+ WH A80</t>
  </si>
  <si>
    <t>110.0156.711</t>
  </si>
  <si>
    <t>110.0280.644</t>
  </si>
  <si>
    <t>ICH 00 SS 15.2A HIP</t>
  </si>
  <si>
    <t>110.0280.645</t>
  </si>
  <si>
    <t>ICH 00 SS 17.0A HIP</t>
  </si>
  <si>
    <t>305.0536.875</t>
  </si>
  <si>
    <t>INCA PLUS HCS LED X A52</t>
  </si>
  <si>
    <t>305.0536.876</t>
  </si>
  <si>
    <t>INCA PLUS HCS LED X A70</t>
  </si>
  <si>
    <t>110.0255.510</t>
  </si>
  <si>
    <t>LITHOS EG6 BK A45</t>
  </si>
  <si>
    <t>325.0557.663</t>
  </si>
  <si>
    <t>STILO/SP SRM X A60</t>
  </si>
  <si>
    <t>110.0456.270</t>
  </si>
  <si>
    <t>T-LIGHT EV8P WH MATT A120</t>
  </si>
  <si>
    <t>110.0456.268</t>
  </si>
  <si>
    <t>T-LIGHT EV8P X A120</t>
  </si>
  <si>
    <t>110.0393.872</t>
  </si>
  <si>
    <t>VEIL TIBETIAN SILVER</t>
  </si>
  <si>
    <t>110.0157.233</t>
  </si>
  <si>
    <t xml:space="preserve">ZOOM  </t>
  </si>
  <si>
    <t>330.0549.476</t>
  </si>
  <si>
    <t>BLACK TIE BRS+ BK A80</t>
  </si>
  <si>
    <t>330.0529.562</t>
  </si>
  <si>
    <t>Daisy EG6 LED BK A80</t>
  </si>
  <si>
    <t>108.0536.625</t>
  </si>
  <si>
    <t>FBH 64 BK</t>
  </si>
  <si>
    <t>305.0575.420</t>
  </si>
  <si>
    <t>IN-NOVA TOUCH X A120</t>
  </si>
  <si>
    <t>315.0534.352</t>
  </si>
  <si>
    <t>MAXIMA EV8 LED AM/X  A60</t>
  </si>
  <si>
    <t>315.0534.353</t>
  </si>
  <si>
    <t>MAXIMA EV8 LED AM/X  A90</t>
  </si>
  <si>
    <t>110.0371.519</t>
  </si>
  <si>
    <t>Vanity EG6 WH A80</t>
  </si>
  <si>
    <t>330.0529.563</t>
  </si>
  <si>
    <t>Daisy EG6 LED WH A55</t>
  </si>
  <si>
    <t>330.0529.564</t>
  </si>
  <si>
    <t>Daisy EG6 LED WH A80</t>
  </si>
  <si>
    <t>108.0456.300</t>
  </si>
  <si>
    <t>FCH 93</t>
  </si>
  <si>
    <t>325.0557.682</t>
  </si>
  <si>
    <t>NICE LED SRM X/V A90</t>
  </si>
  <si>
    <t>110.0205.838</t>
  </si>
  <si>
    <t>COCKTAIL XS WH F55</t>
  </si>
  <si>
    <t>Модель/Серия</t>
  </si>
  <si>
    <t>Угольный фильтр F3</t>
  </si>
  <si>
    <t>Серия Value</t>
  </si>
  <si>
    <t>In-Nova Smart</t>
  </si>
  <si>
    <t>Inca Smart</t>
  </si>
  <si>
    <t>Старые модификации с кодом, начинающимся на 110.</t>
  </si>
  <si>
    <t>Серия Flexa/Flexa HIP/Flexa Glass</t>
  </si>
  <si>
    <t>Угольный фильтр F1</t>
  </si>
  <si>
    <t>Серия 741/741 РВ/741 Base</t>
  </si>
  <si>
    <t>Угольный фильтр F8</t>
  </si>
  <si>
    <t>Серия Inka Plus</t>
  </si>
  <si>
    <t>Серия Glow/Glow Plus</t>
  </si>
  <si>
    <t>Серия Belle/Belle Plus</t>
  </si>
  <si>
    <t>Серия Celine/Celine Plus</t>
  </si>
  <si>
    <t>Серия Odette/Odette Plus</t>
  </si>
  <si>
    <t>Серия Lybra/Lybra Plus</t>
  </si>
  <si>
    <t>Серия Nest/Nest Plus</t>
  </si>
  <si>
    <t>Серия Arkea/Arkea Plus</t>
  </si>
  <si>
    <t>Серия Zoom/Zoom Plus</t>
  </si>
  <si>
    <t>Onyx-C</t>
  </si>
  <si>
    <t>Серия Heaven 2.0</t>
  </si>
  <si>
    <t>Не путать с моделями Heaven Flat! Там другие фильтры.</t>
  </si>
  <si>
    <t>Серия Chloe/Chloe XL/Chloe Isola</t>
  </si>
  <si>
    <t>Серия Thea/Thea Isola</t>
  </si>
  <si>
    <t>Veil</t>
  </si>
  <si>
    <t>Thalia</t>
  </si>
  <si>
    <t>Серия Cubia/Cubia Plus</t>
  </si>
  <si>
    <t>Не путать с моделями Cubia Isola! Там другие фильтры.</t>
  </si>
  <si>
    <t>Lithos</t>
  </si>
  <si>
    <t>Серия Glam-Light</t>
  </si>
  <si>
    <t>Onyx-V</t>
  </si>
  <si>
    <t>Grexia</t>
  </si>
  <si>
    <t>Серия Infinity</t>
  </si>
  <si>
    <t>Серия Jolie</t>
  </si>
  <si>
    <t>Black Tie</t>
  </si>
  <si>
    <t>Versus</t>
  </si>
  <si>
    <t>Серия Cocktail</t>
  </si>
  <si>
    <t>Vanity</t>
  </si>
  <si>
    <t>Daisy</t>
  </si>
  <si>
    <t>Tender</t>
  </si>
  <si>
    <t>Synthesis</t>
  </si>
  <si>
    <t>Solaris</t>
  </si>
  <si>
    <t>Серия In-Light</t>
  </si>
  <si>
    <t>Серия Inca Lux 2.0/Inca Lux Glass</t>
  </si>
  <si>
    <t>Maxima</t>
  </si>
  <si>
    <t>Серия Ranch/Ranch EP/Ranch H-EP/Ranch Angolo</t>
  </si>
  <si>
    <t>Серия Agora</t>
  </si>
  <si>
    <t>Серия West/West EP/West H-EP/West Angolo</t>
  </si>
  <si>
    <t>Серия Strip / Strip Smart</t>
  </si>
  <si>
    <t>Серия Trendy</t>
  </si>
  <si>
    <t>Угольный фильтр F2</t>
  </si>
  <si>
    <t>Omnia</t>
  </si>
  <si>
    <t>Угольный фильтр F4</t>
  </si>
  <si>
    <t>Inca Plus</t>
  </si>
  <si>
    <t>Угольный фильтр F9</t>
  </si>
  <si>
    <t>Серия Cylindra/Cylindra Plus/Cylindra Isola</t>
  </si>
  <si>
    <t>Eclipse</t>
  </si>
  <si>
    <t>Onyx-T</t>
  </si>
  <si>
    <t>Серия T-Light/T-Light Isola</t>
  </si>
  <si>
    <t>Stilux</t>
  </si>
  <si>
    <t>Glove</t>
  </si>
  <si>
    <t>Серия Stilo/Stilo Isola/Stilo Angolo</t>
  </si>
  <si>
    <t>Gemma</t>
  </si>
  <si>
    <t>Ray</t>
  </si>
  <si>
    <t>Nice</t>
  </si>
  <si>
    <t>Corinthia Isola</t>
  </si>
  <si>
    <t>Серия Cubia Isola/Cubia Isola Plus</t>
  </si>
  <si>
    <t>Не путать с моделями Cubia! Там другие фильтры.</t>
  </si>
  <si>
    <t>Glassy Isola</t>
  </si>
  <si>
    <t>Tratto Isola</t>
  </si>
  <si>
    <t>Premio Angolo</t>
  </si>
  <si>
    <t>In-Nova Premium</t>
  </si>
  <si>
    <t>Угольный фильтр FHP8 (высокой производительности)</t>
  </si>
  <si>
    <t>Очищает до 80% всех загрязнений воздуха за один цикл.</t>
  </si>
  <si>
    <t>Не путать с моделями Heaven Flat! Там другие фильтры. Очищает до 80% всех загрязнений воздуха за один цикл.</t>
  </si>
  <si>
    <t>Не путать с моделями Cubia Isola! Там другие фильтры. Очищает до 80% всех загрязнений воздуха за один цикл.</t>
  </si>
  <si>
    <t>Угольный фильтр FLL9 (длительного действия)</t>
  </si>
  <si>
    <t>Срок действия - 3 года.</t>
  </si>
  <si>
    <t>Не путать с моделями Cubia! Там другие фильтры. Срок действия - 3 года.</t>
  </si>
  <si>
    <t>Угольный фильтр FLL8 (длительного действия)</t>
  </si>
  <si>
    <t>Не путать с моделями Heaven Flat! Там другие фильтры. Срок действия - 3 года.</t>
  </si>
  <si>
    <t>Не путать с моделями Cubia Isola! Там другие фильтры. Срок действия - 3 года.</t>
  </si>
  <si>
    <t>Угольный фильтр F12</t>
  </si>
  <si>
    <t>Серия Fabula/Fabula Plus</t>
  </si>
  <si>
    <t>Устанавливается сразу за жировым фильтром.</t>
  </si>
  <si>
    <t>Угольный фильтр FHP13 (высокой производительности)</t>
  </si>
  <si>
    <t>SkyLift</t>
  </si>
  <si>
    <t>Угольный фильтр FHP14</t>
  </si>
  <si>
    <t>SkyPad</t>
  </si>
  <si>
    <t>Угольный фильтр CFR-01</t>
  </si>
  <si>
    <t>Серия Flox</t>
  </si>
  <si>
    <t xml:space="preserve">Угольный фильтр F4-14B </t>
  </si>
  <si>
    <t>In-Nova Comfort</t>
  </si>
  <si>
    <t>Угольный фильтр CFR-02</t>
  </si>
  <si>
    <t>Korund</t>
  </si>
  <si>
    <t>Beryl</t>
  </si>
  <si>
    <t>Угольный фильтр F16</t>
  </si>
  <si>
    <t>Luft</t>
  </si>
  <si>
    <t>Устанавливается в цоколе.</t>
  </si>
  <si>
    <t>HOO-B</t>
  </si>
  <si>
    <t>Угольный фильтр FLL18-90</t>
  </si>
  <si>
    <t>High-Light (все модели шириной 90 см)</t>
  </si>
  <si>
    <t>Heaven Flat (все модели шириной 90 см)</t>
  </si>
  <si>
    <t>Угольный фильтр FLL18-120</t>
  </si>
  <si>
    <t>High-Light (все модели шириной 120 см)</t>
  </si>
  <si>
    <t>Heaven Flat (все модели шириной 120 см)</t>
  </si>
  <si>
    <t>Swift (ширина 60 см)</t>
  </si>
  <si>
    <t>Угольный фильтр длительного действия FABULA/HOO-B</t>
  </si>
  <si>
    <t>Сменный фильтр для комплекта 112.0470.541 для установки в цоколе. Срок действия - 3 года.</t>
  </si>
  <si>
    <t>Угольный фильтр F21</t>
  </si>
  <si>
    <t>Ilma</t>
  </si>
  <si>
    <t>Swift (ширина 90 см)</t>
  </si>
  <si>
    <t>Устройство фильтрующее для Galileo, 60H</t>
  </si>
  <si>
    <t>Galileo</t>
  </si>
  <si>
    <t>Набор воздуховодов и решетка для установки в цоколь высотой 6 см</t>
  </si>
  <si>
    <t>Устройство фильтрующее для Galileo, 100H</t>
  </si>
  <si>
    <t>Набор воздуховодов и решетка для установки в цоколь высотой 10 см</t>
  </si>
  <si>
    <t>Угольный фильтр F22 C.A. NAUTILUS</t>
  </si>
  <si>
    <t>Серия Twice</t>
  </si>
  <si>
    <t>Для одной вытяжки нужно заказывать 2 фильтра</t>
  </si>
  <si>
    <t>Серия Pyana</t>
  </si>
  <si>
    <t>Для модификации Pyana Nautilus нужен 1 фильтр, для Pyana Aries - 2 фильтра</t>
  </si>
  <si>
    <t>Серия Talika</t>
  </si>
  <si>
    <t>Серия Glam-Fit</t>
  </si>
  <si>
    <t>Угольный фильтр FLL3 (длительного действия)</t>
  </si>
  <si>
    <t>Старые модификации с кодом, начинающимся на 110. Срок действия - 3 года.</t>
  </si>
  <si>
    <t>Керамический фильтр для набора 112.0540.730, срок действия - 5 лет</t>
  </si>
  <si>
    <t>Керамический фильтр для набора 112.0540.781, срок действия - 5 лет</t>
  </si>
  <si>
    <t>Угольный фильтр F23 KIT</t>
  </si>
  <si>
    <t>Серия Inka Smart</t>
  </si>
  <si>
    <t>Серия Inka ICH</t>
  </si>
  <si>
    <t>Новые модификации с кодом, начинающимся на 305.</t>
  </si>
  <si>
    <t>Новые модификации с кодом, начинающимся на 315.</t>
  </si>
  <si>
    <t>Угольный фильтр FLL23 KIT (длительного действия)</t>
  </si>
  <si>
    <t>Новые модификации с кодом, начинающимся на 305. Срок действия - 3 года.</t>
  </si>
  <si>
    <t>112.0571.379</t>
  </si>
  <si>
    <t>Угольный фильтр F24</t>
  </si>
  <si>
    <t>Новые модификации с кодом, начинающимся на 300.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</si>
</sst>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#,##0.0\ [$€-1]"/>
    <numFmt numFmtId="165" formatCode="#,##0.00\ _₽"/>
    <numFmt numFmtId="166" formatCode="#,##0.00&quot; ₽&quot;"/>
    <numFmt numFmtId="167" formatCode="_-* #,##0.00_-;\-* #,##0.00_-;_-* \-??_-;_-@_-"/>
    <numFmt numFmtId="168" formatCode="_-* #,##0.00\ _₽_-;\-* #,##0.00\ _₽_-;_-* \-??\ _₽_-;_-@_-"/>
    <numFmt numFmtId="169" formatCode="_-* #,##0_-;\-* #,##0_-;_-* \-??_-;_-@_-"/>
    <numFmt numFmtId="170" formatCode="0.0000"/>
    <numFmt numFmtId="171" formatCode="#,##0&quot;р.&quot;"/>
    <numFmt numFmtId="172" formatCode="#,##0\ [$€-1]"/>
    <numFmt numFmtId="173" formatCode="#,##0_р_."/>
  </numFmts>
  <fonts count="79" x14ac:knownFonts="1">
    <font>
      <sz val="11"/>
      <color indexed="8"/>
      <name val="Calibri"/>
      <family val="2"/>
      <charset val="1"/>
    </font>
    <font>
      <sz val="10"/>
      <color indexed="8"/>
      <name val="MS Sans Serif"/>
      <family val="2"/>
      <charset val="204"/>
    </font>
    <font>
      <sz val="11"/>
      <color indexed="8"/>
      <name val="Arial"/>
      <family val="2"/>
      <charset val="204"/>
    </font>
    <font>
      <sz val="11"/>
      <color indexed="9"/>
      <name val="Arial"/>
      <family val="2"/>
      <charset val="204"/>
    </font>
    <font>
      <sz val="10"/>
      <color indexed="8"/>
      <name val="Arial"/>
      <family val="2"/>
      <charset val="1"/>
    </font>
    <font>
      <sz val="11"/>
      <color indexed="62"/>
      <name val="Arial"/>
      <family val="2"/>
      <charset val="204"/>
    </font>
    <font>
      <b/>
      <sz val="11"/>
      <color indexed="63"/>
      <name val="Arial"/>
      <family val="2"/>
      <charset val="204"/>
    </font>
    <font>
      <b/>
      <sz val="11"/>
      <color indexed="52"/>
      <name val="Arial"/>
      <family val="2"/>
      <charset val="204"/>
    </font>
    <font>
      <b/>
      <sz val="15"/>
      <color indexed="56"/>
      <name val="Arial"/>
      <family val="2"/>
      <charset val="204"/>
    </font>
    <font>
      <b/>
      <sz val="13"/>
      <color indexed="56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1"/>
      <color indexed="9"/>
      <name val="Arial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20"/>
      <name val="Arial"/>
      <family val="2"/>
      <charset val="204"/>
    </font>
    <font>
      <i/>
      <sz val="11"/>
      <color indexed="23"/>
      <name val="Arial"/>
      <family val="2"/>
      <charset val="204"/>
    </font>
    <font>
      <sz val="11"/>
      <color indexed="52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color indexed="17"/>
      <name val="Arial"/>
      <family val="2"/>
      <charset val="204"/>
    </font>
    <font>
      <sz val="20"/>
      <color indexed="21"/>
      <name val="Arial"/>
      <family val="2"/>
      <charset val="204"/>
    </font>
    <font>
      <b/>
      <sz val="14"/>
      <color indexed="21"/>
      <name val="Calibri"/>
      <family val="2"/>
      <charset val="204"/>
    </font>
    <font>
      <u/>
      <sz val="9.1999999999999993"/>
      <color indexed="12"/>
      <name val="Arial"/>
      <family val="2"/>
      <charset val="204"/>
    </font>
    <font>
      <sz val="12"/>
      <name val="Calibri"/>
      <family val="2"/>
      <charset val="204"/>
    </font>
    <font>
      <sz val="14"/>
      <name val="Arial Cyr"/>
      <family val="2"/>
      <charset val="204"/>
    </font>
    <font>
      <b/>
      <sz val="12"/>
      <name val="Arial Cyr"/>
      <family val="2"/>
      <charset val="204"/>
    </font>
    <font>
      <b/>
      <i/>
      <sz val="10"/>
      <name val="Arial"/>
      <family val="2"/>
      <charset val="1"/>
    </font>
    <font>
      <sz val="10"/>
      <name val="Arial Cyr"/>
      <family val="2"/>
      <charset val="204"/>
    </font>
    <font>
      <sz val="10"/>
      <color indexed="9"/>
      <name val="Calibri"/>
      <family val="2"/>
      <charset val="204"/>
    </font>
    <font>
      <sz val="11"/>
      <name val="Calibri"/>
      <family val="2"/>
      <charset val="204"/>
    </font>
    <font>
      <sz val="10"/>
      <color indexed="8"/>
      <name val="Arial"/>
      <family val="2"/>
      <charset val="204"/>
    </font>
    <font>
      <sz val="11"/>
      <color indexed="10"/>
      <name val="Calibri"/>
      <family val="2"/>
      <charset val="1"/>
    </font>
    <font>
      <sz val="10"/>
      <name val="Arial"/>
      <family val="2"/>
      <charset val="1"/>
    </font>
    <font>
      <sz val="10"/>
      <color indexed="8"/>
      <name val="Segoe UI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Calibri"/>
      <family val="2"/>
      <charset val="204"/>
    </font>
    <font>
      <sz val="11"/>
      <color indexed="9"/>
      <name val="Calibri"/>
      <family val="2"/>
      <charset val="1"/>
    </font>
    <font>
      <sz val="11"/>
      <name val="Calibri"/>
      <family val="2"/>
      <charset val="1"/>
    </font>
    <font>
      <b/>
      <sz val="11"/>
      <name val="Calibri"/>
      <family val="2"/>
      <charset val="204"/>
    </font>
    <font>
      <sz val="10"/>
      <color indexed="10"/>
      <name val="Calibri"/>
      <family val="2"/>
      <charset val="1"/>
    </font>
    <font>
      <b/>
      <sz val="10"/>
      <name val="Calibri"/>
      <family val="2"/>
      <charset val="204"/>
    </font>
    <font>
      <sz val="11"/>
      <name val="Arial"/>
      <family val="2"/>
      <charset val="204"/>
    </font>
    <font>
      <b/>
      <sz val="11"/>
      <color indexed="16"/>
      <name val="Arial"/>
      <family val="2"/>
      <charset val="204"/>
    </font>
    <font>
      <sz val="12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16"/>
      <name val="MS Sans Serif"/>
      <family val="2"/>
      <charset val="204"/>
    </font>
    <font>
      <sz val="11"/>
      <color indexed="8"/>
      <name val="MS Sans Serif"/>
      <family val="2"/>
      <charset val="204"/>
    </font>
    <font>
      <sz val="12"/>
      <color indexed="8"/>
      <name val="MS Sans Serif"/>
      <family val="2"/>
      <charset val="204"/>
    </font>
    <font>
      <b/>
      <sz val="10"/>
      <name val="Arial"/>
      <family val="2"/>
      <charset val="204"/>
    </font>
    <font>
      <b/>
      <sz val="11"/>
      <color indexed="16"/>
      <name val="Arial Cyr"/>
      <family val="2"/>
      <charset val="204"/>
    </font>
    <font>
      <b/>
      <sz val="11"/>
      <name val="Arial Cyr"/>
      <family val="2"/>
      <charset val="204"/>
    </font>
    <font>
      <b/>
      <sz val="12"/>
      <color indexed="8"/>
      <name val="MS Sans Serif"/>
      <family val="2"/>
      <charset val="204"/>
    </font>
    <font>
      <b/>
      <sz val="14"/>
      <name val="Arial"/>
      <family val="2"/>
      <charset val="204"/>
    </font>
    <font>
      <b/>
      <sz val="16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9.5"/>
      <name val="Arial"/>
      <family val="2"/>
      <charset val="204"/>
    </font>
    <font>
      <b/>
      <sz val="9"/>
      <name val="Arial"/>
      <family val="2"/>
      <charset val="204"/>
    </font>
    <font>
      <b/>
      <sz val="11"/>
      <color indexed="10"/>
      <name val="Arial"/>
      <family val="2"/>
      <charset val="204"/>
    </font>
    <font>
      <sz val="9"/>
      <name val="Arial"/>
      <family val="2"/>
      <charset val="204"/>
    </font>
    <font>
      <b/>
      <sz val="20"/>
      <name val="Arial"/>
      <family val="2"/>
      <charset val="204"/>
    </font>
    <font>
      <b/>
      <sz val="8"/>
      <color indexed="16"/>
      <name val="Arial"/>
      <family val="2"/>
      <charset val="204"/>
    </font>
    <font>
      <b/>
      <sz val="10"/>
      <color indexed="16"/>
      <name val="MS Sans Serif"/>
      <family val="2"/>
      <charset val="204"/>
    </font>
    <font>
      <sz val="9.5"/>
      <color indexed="8"/>
      <name val="MS Sans Serif"/>
      <family val="2"/>
      <charset val="204"/>
    </font>
    <font>
      <b/>
      <sz val="14"/>
      <color indexed="16"/>
      <name val="Arial Cyr"/>
      <family val="2"/>
      <charset val="204"/>
    </font>
    <font>
      <b/>
      <sz val="12"/>
      <color indexed="16"/>
      <name val="Arial Cyr"/>
      <family val="2"/>
      <charset val="204"/>
    </font>
    <font>
      <sz val="10"/>
      <name val="Calibri"/>
      <family val="2"/>
      <charset val="204"/>
    </font>
    <font>
      <b/>
      <sz val="10"/>
      <name val="Arial Cyr"/>
      <charset val="204"/>
    </font>
    <font>
      <b/>
      <sz val="11"/>
      <name val="Arial Cyr"/>
      <charset val="204"/>
    </font>
    <font>
      <b/>
      <sz val="11"/>
      <color indexed="16"/>
      <name val="Arial Cyr"/>
      <charset val="204"/>
    </font>
    <font>
      <b/>
      <sz val="12"/>
      <name val="Arial Cyr"/>
      <charset val="204"/>
    </font>
    <font>
      <b/>
      <sz val="10"/>
      <color indexed="16"/>
      <name val="Arial Cyr"/>
      <charset val="204"/>
    </font>
    <font>
      <b/>
      <sz val="9.5"/>
      <name val="Arial Cyr"/>
      <family val="2"/>
      <charset val="204"/>
    </font>
    <font>
      <b/>
      <sz val="18"/>
      <name val="Arial"/>
      <family val="2"/>
      <charset val="204"/>
    </font>
    <font>
      <b/>
      <sz val="9.5"/>
      <name val="Arial"/>
      <family val="2"/>
      <charset val="204"/>
    </font>
    <font>
      <b/>
      <sz val="14"/>
      <name val="Arial Cyr"/>
      <family val="2"/>
      <charset val="204"/>
    </font>
    <font>
      <sz val="11"/>
      <color indexed="8"/>
      <name val="Calibri"/>
      <family val="2"/>
      <charset val="1"/>
    </font>
  </fonts>
  <fills count="30">
    <fill>
      <patternFill patternType="none"/>
    </fill>
    <fill>
      <patternFill patternType="gray125"/>
    </fill>
    <fill>
      <patternFill patternType="solid">
        <fgColor indexed="31"/>
        <bgColor indexed="34"/>
      </patternFill>
    </fill>
    <fill>
      <patternFill patternType="solid">
        <fgColor indexed="45"/>
        <bgColor indexed="48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3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8"/>
      </patternFill>
    </fill>
    <fill>
      <patternFill patternType="solid">
        <fgColor indexed="11"/>
        <bgColor indexed="38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54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1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4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54"/>
        <bgColor indexed="23"/>
      </patternFill>
    </fill>
    <fill>
      <patternFill patternType="solid">
        <fgColor indexed="15"/>
        <bgColor indexed="41"/>
      </patternFill>
    </fill>
    <fill>
      <patternFill patternType="solid">
        <fgColor indexed="9"/>
        <bgColor indexed="26"/>
      </patternFill>
    </fill>
    <fill>
      <patternFill patternType="solid">
        <fgColor indexed="12"/>
        <bgColor indexed="39"/>
      </patternFill>
    </fill>
    <fill>
      <patternFill patternType="solid">
        <fgColor indexed="41"/>
        <bgColor indexed="15"/>
      </patternFill>
    </fill>
    <fill>
      <patternFill patternType="solid">
        <fgColor indexed="50"/>
        <bgColor indexed="2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21"/>
      </left>
      <right style="medium">
        <color indexed="21"/>
      </right>
      <top style="medium">
        <color indexed="21"/>
      </top>
      <bottom/>
      <diagonal/>
    </border>
    <border>
      <left style="medium">
        <color indexed="21"/>
      </left>
      <right style="medium">
        <color indexed="21"/>
      </right>
      <top/>
      <bottom/>
      <diagonal/>
    </border>
    <border>
      <left style="medium">
        <color indexed="21"/>
      </left>
      <right style="medium">
        <color indexed="21"/>
      </right>
      <top/>
      <bottom style="medium">
        <color indexed="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34"/>
      </left>
      <right style="thin">
        <color indexed="34"/>
      </right>
      <top style="thin">
        <color indexed="34"/>
      </top>
      <bottom style="thin">
        <color indexed="3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</borders>
  <cellStyleXfs count="54">
    <xf numFmtId="0" fontId="0" fillId="0" borderId="0"/>
    <xf numFmtId="167" fontId="78" fillId="0" borderId="0" applyFill="0" applyBorder="0" applyProtection="0"/>
    <xf numFmtId="9" fontId="78" fillId="0" borderId="0" applyFill="0" applyBorder="0" applyProtection="0"/>
    <xf numFmtId="0" fontId="24" fillId="0" borderId="0" applyNumberFormat="0" applyFill="0" applyBorder="0" applyProtection="0"/>
    <xf numFmtId="164" fontId="1" fillId="0" borderId="0"/>
    <xf numFmtId="0" fontId="2" fillId="2" borderId="0" applyNumberFormat="0" applyBorder="0" applyProtection="0"/>
    <xf numFmtId="0" fontId="2" fillId="3" borderId="0" applyNumberFormat="0" applyBorder="0" applyProtection="0"/>
    <xf numFmtId="0" fontId="2" fillId="4" borderId="0" applyNumberFormat="0" applyBorder="0" applyProtection="0"/>
    <xf numFmtId="0" fontId="2" fillId="5" borderId="0" applyNumberFormat="0" applyBorder="0" applyProtection="0"/>
    <xf numFmtId="0" fontId="2" fillId="6" borderId="0" applyNumberFormat="0" applyBorder="0" applyProtection="0"/>
    <xf numFmtId="0" fontId="2" fillId="7" borderId="0" applyNumberFormat="0" applyBorder="0" applyProtection="0"/>
    <xf numFmtId="0" fontId="2" fillId="8" borderId="0" applyNumberFormat="0" applyBorder="0" applyProtection="0"/>
    <xf numFmtId="0" fontId="2" fillId="9" borderId="0" applyNumberFormat="0" applyBorder="0" applyProtection="0"/>
    <xf numFmtId="0" fontId="2" fillId="10" borderId="0" applyNumberFormat="0" applyBorder="0" applyProtection="0"/>
    <xf numFmtId="0" fontId="2" fillId="5" borderId="0" applyNumberFormat="0" applyBorder="0" applyProtection="0"/>
    <xf numFmtId="0" fontId="2" fillId="8" borderId="0" applyNumberFormat="0" applyBorder="0" applyProtection="0"/>
    <xf numFmtId="0" fontId="2" fillId="11" borderId="0" applyNumberFormat="0" applyBorder="0" applyProtection="0"/>
    <xf numFmtId="0" fontId="3" fillId="12" borderId="0" applyNumberFormat="0" applyBorder="0" applyProtection="0"/>
    <xf numFmtId="0" fontId="3" fillId="9" borderId="0" applyNumberFormat="0" applyBorder="0" applyProtection="0"/>
    <xf numFmtId="0" fontId="3" fillId="10" borderId="0" applyNumberFormat="0" applyBorder="0" applyProtection="0"/>
    <xf numFmtId="0" fontId="3" fillId="13" borderId="0" applyNumberFormat="0" applyBorder="0" applyProtection="0"/>
    <xf numFmtId="0" fontId="3" fillId="14" borderId="0" applyNumberFormat="0" applyBorder="0" applyProtection="0"/>
    <xf numFmtId="0" fontId="3" fillId="15" borderId="0" applyNumberFormat="0" applyBorder="0" applyProtection="0"/>
    <xf numFmtId="0" fontId="4" fillId="0" borderId="0"/>
    <xf numFmtId="0" fontId="3" fillId="16" borderId="0" applyNumberFormat="0" applyBorder="0" applyProtection="0"/>
    <xf numFmtId="0" fontId="3" fillId="17" borderId="0" applyNumberFormat="0" applyBorder="0" applyProtection="0"/>
    <xf numFmtId="0" fontId="3" fillId="18" borderId="0" applyNumberFormat="0" applyBorder="0" applyProtection="0"/>
    <xf numFmtId="0" fontId="3" fillId="13" borderId="0" applyNumberFormat="0" applyBorder="0" applyProtection="0"/>
    <xf numFmtId="0" fontId="3" fillId="14" borderId="0" applyNumberFormat="0" applyBorder="0" applyProtection="0"/>
    <xf numFmtId="0" fontId="3" fillId="19" borderId="0" applyNumberFormat="0" applyBorder="0" applyProtection="0"/>
    <xf numFmtId="0" fontId="5" fillId="7" borderId="1" applyNumberFormat="0" applyProtection="0"/>
    <xf numFmtId="0" fontId="6" fillId="20" borderId="2" applyNumberFormat="0" applyProtection="0"/>
    <xf numFmtId="0" fontId="7" fillId="20" borderId="1" applyNumberFormat="0" applyProtection="0"/>
    <xf numFmtId="0" fontId="8" fillId="0" borderId="3" applyNumberFormat="0" applyFill="0" applyProtection="0"/>
    <xf numFmtId="0" fontId="9" fillId="0" borderId="4" applyNumberFormat="0" applyFill="0" applyProtection="0"/>
    <xf numFmtId="0" fontId="10" fillId="0" borderId="5" applyNumberFormat="0" applyFill="0" applyProtection="0"/>
    <xf numFmtId="0" fontId="10" fillId="0" borderId="0" applyNumberFormat="0" applyFill="0" applyBorder="0" applyProtection="0"/>
    <xf numFmtId="0" fontId="11" fillId="0" borderId="6" applyNumberFormat="0" applyFill="0" applyProtection="0"/>
    <xf numFmtId="0" fontId="12" fillId="21" borderId="7" applyNumberFormat="0" applyProtection="0"/>
    <xf numFmtId="0" fontId="13" fillId="0" borderId="0" applyNumberFormat="0" applyFill="0" applyBorder="0" applyProtection="0"/>
    <xf numFmtId="0" fontId="14" fillId="22" borderId="0" applyNumberFormat="0" applyBorder="0" applyProtection="0"/>
    <xf numFmtId="164" fontId="15" fillId="0" borderId="0"/>
    <xf numFmtId="164" fontId="15" fillId="0" borderId="0"/>
    <xf numFmtId="0" fontId="15" fillId="0" borderId="0"/>
    <xf numFmtId="0" fontId="2" fillId="0" borderId="0"/>
    <xf numFmtId="0" fontId="16" fillId="0" borderId="0"/>
    <xf numFmtId="0" fontId="17" fillId="3" borderId="0" applyNumberFormat="0" applyBorder="0" applyProtection="0"/>
    <xf numFmtId="0" fontId="18" fillId="0" borderId="0" applyNumberFormat="0" applyFill="0" applyBorder="0" applyProtection="0"/>
    <xf numFmtId="0" fontId="78" fillId="23" borderId="8" applyNumberFormat="0" applyProtection="0"/>
    <xf numFmtId="9" fontId="78" fillId="0" borderId="0" applyFill="0" applyBorder="0" applyProtection="0"/>
    <xf numFmtId="0" fontId="19" fillId="0" borderId="9" applyNumberFormat="0" applyFill="0" applyProtection="0"/>
    <xf numFmtId="0" fontId="20" fillId="0" borderId="0" applyNumberFormat="0" applyFill="0" applyBorder="0" applyProtection="0"/>
    <xf numFmtId="0" fontId="21" fillId="4" borderId="0" applyNumberFormat="0" applyBorder="0" applyProtection="0"/>
    <xf numFmtId="0" fontId="3" fillId="24" borderId="0" applyNumberFormat="0" applyBorder="0" applyProtection="0"/>
  </cellStyleXfs>
  <cellXfs count="388">
    <xf numFmtId="0" fontId="0" fillId="0" borderId="0" xfId="0"/>
    <xf numFmtId="0" fontId="22" fillId="0" borderId="0" xfId="0" applyFont="1"/>
    <xf numFmtId="0" fontId="16" fillId="0" borderId="0" xfId="0" applyFont="1"/>
    <xf numFmtId="0" fontId="23" fillId="0" borderId="0" xfId="0" applyFont="1" applyAlignment="1">
      <alignment vertical="center"/>
    </xf>
    <xf numFmtId="0" fontId="24" fillId="25" borderId="10" xfId="3" applyNumberFormat="1" applyFont="1" applyFill="1" applyBorder="1" applyAlignment="1" applyProtection="1"/>
    <xf numFmtId="0" fontId="24" fillId="25" borderId="11" xfId="3" applyNumberFormat="1" applyFont="1" applyFill="1" applyBorder="1" applyAlignment="1" applyProtection="1"/>
    <xf numFmtId="0" fontId="25" fillId="0" borderId="0" xfId="0" applyFont="1" applyAlignment="1">
      <alignment vertical="center"/>
    </xf>
    <xf numFmtId="9" fontId="23" fillId="0" borderId="0" xfId="0" applyNumberFormat="1" applyFont="1" applyAlignment="1">
      <alignment vertical="center"/>
    </xf>
    <xf numFmtId="0" fontId="24" fillId="25" borderId="12" xfId="3" applyNumberFormat="1" applyFont="1" applyFill="1" applyBorder="1" applyAlignment="1" applyProtection="1"/>
    <xf numFmtId="0" fontId="24" fillId="0" borderId="0" xfId="3" applyNumberFormat="1" applyFont="1" applyFill="1" applyBorder="1" applyAlignment="1" applyProtection="1"/>
    <xf numFmtId="165" fontId="0" fillId="0" borderId="0" xfId="0" applyNumberFormat="1"/>
    <xf numFmtId="49" fontId="26" fillId="0" borderId="0" xfId="41" applyNumberFormat="1" applyFont="1"/>
    <xf numFmtId="164" fontId="15" fillId="0" borderId="0" xfId="41"/>
    <xf numFmtId="49" fontId="24" fillId="0" borderId="0" xfId="3" applyNumberFormat="1" applyFont="1" applyFill="1" applyBorder="1" applyAlignment="1" applyProtection="1"/>
    <xf numFmtId="49" fontId="27" fillId="0" borderId="0" xfId="4" applyNumberFormat="1" applyFont="1" applyAlignment="1">
      <alignment horizontal="center"/>
    </xf>
    <xf numFmtId="164" fontId="28" fillId="0" borderId="0" xfId="4" applyFont="1"/>
    <xf numFmtId="165" fontId="29" fillId="0" borderId="0" xfId="41" applyNumberFormat="1" applyFont="1" applyAlignment="1">
      <alignment horizontal="right"/>
    </xf>
    <xf numFmtId="0" fontId="30" fillId="24" borderId="13" xfId="53" applyNumberFormat="1" applyFont="1" applyBorder="1" applyAlignment="1" applyProtection="1">
      <alignment horizontal="center" vertical="center" wrapText="1"/>
    </xf>
    <xf numFmtId="165" fontId="30" fillId="24" borderId="13" xfId="53" applyNumberFormat="1" applyFont="1" applyBorder="1" applyAlignment="1" applyProtection="1">
      <alignment horizontal="center" vertical="center" wrapText="1"/>
    </xf>
    <xf numFmtId="0" fontId="30" fillId="24" borderId="14" xfId="53" applyNumberFormat="1" applyFont="1" applyBorder="1" applyAlignment="1" applyProtection="1">
      <alignment horizontal="center" vertical="center" wrapText="1"/>
    </xf>
    <xf numFmtId="1" fontId="31" fillId="0" borderId="15" xfId="41" applyNumberFormat="1" applyFont="1" applyBorder="1" applyAlignment="1">
      <alignment horizontal="center" vertical="center"/>
    </xf>
    <xf numFmtId="49" fontId="0" fillId="0" borderId="16" xfId="0" applyNumberFormat="1" applyFont="1" applyBorder="1"/>
    <xf numFmtId="164" fontId="31" fillId="0" borderId="16" xfId="41" applyFont="1" applyBorder="1" applyAlignment="1">
      <alignment horizontal="left" vertical="center"/>
    </xf>
    <xf numFmtId="165" fontId="31" fillId="0" borderId="16" xfId="41" applyNumberFormat="1" applyFont="1" applyBorder="1" applyAlignment="1">
      <alignment horizontal="center" vertical="center"/>
    </xf>
    <xf numFmtId="0" fontId="16" fillId="0" borderId="16" xfId="0" applyFont="1" applyBorder="1"/>
    <xf numFmtId="0" fontId="0" fillId="0" borderId="16" xfId="0" applyBorder="1"/>
    <xf numFmtId="0" fontId="0" fillId="0" borderId="17" xfId="0" applyFont="1" applyBorder="1"/>
    <xf numFmtId="9" fontId="0" fillId="0" borderId="0" xfId="2" applyFont="1" applyFill="1" applyBorder="1" applyAlignment="1" applyProtection="1"/>
    <xf numFmtId="1" fontId="31" fillId="0" borderId="18" xfId="41" applyNumberFormat="1" applyFont="1" applyBorder="1" applyAlignment="1">
      <alignment horizontal="center" vertical="center"/>
    </xf>
    <xf numFmtId="49" fontId="0" fillId="0" borderId="19" xfId="0" applyNumberFormat="1" applyFont="1" applyBorder="1"/>
    <xf numFmtId="164" fontId="31" fillId="0" borderId="19" xfId="41" applyFont="1" applyBorder="1" applyAlignment="1">
      <alignment horizontal="left" vertical="center"/>
    </xf>
    <xf numFmtId="165" fontId="31" fillId="0" borderId="19" xfId="41" applyNumberFormat="1" applyFont="1" applyBorder="1" applyAlignment="1">
      <alignment horizontal="center" vertical="center"/>
    </xf>
    <xf numFmtId="0" fontId="16" fillId="0" borderId="19" xfId="0" applyFont="1" applyBorder="1"/>
    <xf numFmtId="0" fontId="0" fillId="0" borderId="19" xfId="0" applyBorder="1"/>
    <xf numFmtId="0" fontId="0" fillId="0" borderId="20" xfId="0" applyFont="1" applyBorder="1"/>
    <xf numFmtId="1" fontId="31" fillId="0" borderId="18" xfId="41" applyNumberFormat="1" applyFont="1" applyBorder="1" applyAlignment="1">
      <alignment horizontal="center" vertical="center" wrapText="1"/>
    </xf>
    <xf numFmtId="49" fontId="31" fillId="0" borderId="19" xfId="41" applyNumberFormat="1" applyFont="1" applyBorder="1" applyAlignment="1">
      <alignment horizontal="left" vertical="center"/>
    </xf>
    <xf numFmtId="49" fontId="16" fillId="26" borderId="19" xfId="0" applyNumberFormat="1" applyFont="1" applyFill="1" applyBorder="1" applyAlignment="1">
      <alignment wrapText="1"/>
    </xf>
    <xf numFmtId="165" fontId="16" fillId="0" borderId="19" xfId="0" applyNumberFormat="1" applyFont="1" applyBorder="1" applyAlignment="1">
      <alignment horizontal="center"/>
    </xf>
    <xf numFmtId="0" fontId="0" fillId="0" borderId="0" xfId="2" applyNumberFormat="1" applyFont="1" applyFill="1" applyBorder="1" applyAlignment="1" applyProtection="1"/>
    <xf numFmtId="164" fontId="31" fillId="0" borderId="18" xfId="41" applyFont="1" applyBorder="1" applyAlignment="1">
      <alignment horizontal="center" vertical="center"/>
    </xf>
    <xf numFmtId="164" fontId="31" fillId="0" borderId="19" xfId="41" applyFont="1" applyBorder="1" applyAlignment="1">
      <alignment horizontal="left" vertical="center" wrapText="1"/>
    </xf>
    <xf numFmtId="1" fontId="0" fillId="0" borderId="19" xfId="0" applyNumberFormat="1" applyBorder="1" applyAlignment="1">
      <alignment horizontal="left"/>
    </xf>
    <xf numFmtId="0" fontId="32" fillId="0" borderId="19" xfId="0" applyFont="1" applyBorder="1"/>
    <xf numFmtId="49" fontId="31" fillId="0" borderId="19" xfId="41" applyNumberFormat="1" applyFont="1" applyBorder="1" applyAlignment="1">
      <alignment horizontal="center" vertical="center"/>
    </xf>
    <xf numFmtId="1" fontId="33" fillId="0" borderId="18" xfId="41" applyNumberFormat="1" applyFont="1" applyBorder="1" applyAlignment="1">
      <alignment horizontal="center" vertical="center" wrapText="1"/>
    </xf>
    <xf numFmtId="49" fontId="33" fillId="0" borderId="19" xfId="0" applyNumberFormat="1" applyFont="1" applyBorder="1"/>
    <xf numFmtId="164" fontId="33" fillId="0" borderId="19" xfId="41" applyFont="1" applyBorder="1" applyAlignment="1">
      <alignment horizontal="left" vertical="center"/>
    </xf>
    <xf numFmtId="165" fontId="33" fillId="0" borderId="19" xfId="41" applyNumberFormat="1" applyFont="1" applyBorder="1" applyAlignment="1">
      <alignment horizontal="center" vertical="center"/>
    </xf>
    <xf numFmtId="0" fontId="33" fillId="0" borderId="19" xfId="0" applyFont="1" applyBorder="1"/>
    <xf numFmtId="0" fontId="33" fillId="0" borderId="20" xfId="0" applyFont="1" applyBorder="1"/>
    <xf numFmtId="1" fontId="33" fillId="0" borderId="18" xfId="41" applyNumberFormat="1" applyFont="1" applyBorder="1" applyAlignment="1">
      <alignment horizontal="center" vertical="center"/>
    </xf>
    <xf numFmtId="1" fontId="33" fillId="0" borderId="19" xfId="0" applyNumberFormat="1" applyFont="1" applyBorder="1" applyAlignment="1">
      <alignment horizontal="left"/>
    </xf>
    <xf numFmtId="49" fontId="34" fillId="0" borderId="19" xfId="0" applyNumberFormat="1" applyFont="1" applyBorder="1" applyAlignment="1">
      <alignment horizontal="left"/>
    </xf>
    <xf numFmtId="0" fontId="15" fillId="0" borderId="19" xfId="0" applyFont="1" applyBorder="1"/>
    <xf numFmtId="0" fontId="35" fillId="26" borderId="21" xfId="0" applyFont="1" applyFill="1" applyBorder="1" applyAlignment="1">
      <alignment wrapText="1"/>
    </xf>
    <xf numFmtId="164" fontId="31" fillId="0" borderId="18" xfId="41" applyFont="1" applyBorder="1" applyAlignment="1">
      <alignment horizontal="center" vertical="center" wrapText="1"/>
    </xf>
    <xf numFmtId="49" fontId="31" fillId="0" borderId="19" xfId="41" applyNumberFormat="1" applyFont="1" applyBorder="1" applyAlignment="1">
      <alignment horizontal="center" vertical="center" wrapText="1"/>
    </xf>
    <xf numFmtId="164" fontId="31" fillId="0" borderId="22" xfId="41" applyFont="1" applyBorder="1" applyAlignment="1">
      <alignment horizontal="center" vertical="center"/>
    </xf>
    <xf numFmtId="49" fontId="16" fillId="26" borderId="23" xfId="0" applyNumberFormat="1" applyFont="1" applyFill="1" applyBorder="1" applyAlignment="1">
      <alignment wrapText="1"/>
    </xf>
    <xf numFmtId="164" fontId="31" fillId="0" borderId="23" xfId="41" applyFont="1" applyBorder="1" applyAlignment="1">
      <alignment horizontal="left" vertical="center"/>
    </xf>
    <xf numFmtId="165" fontId="31" fillId="0" borderId="23" xfId="41" applyNumberFormat="1" applyFont="1" applyBorder="1" applyAlignment="1">
      <alignment horizontal="center" vertical="center"/>
    </xf>
    <xf numFmtId="0" fontId="16" fillId="0" borderId="23" xfId="0" applyFont="1" applyBorder="1"/>
    <xf numFmtId="0" fontId="0" fillId="0" borderId="23" xfId="0" applyBorder="1"/>
    <xf numFmtId="0" fontId="0" fillId="0" borderId="24" xfId="0" applyFont="1" applyBorder="1"/>
    <xf numFmtId="0" fontId="0" fillId="0" borderId="0" xfId="0" applyAlignment="1">
      <alignment horizontal="left"/>
    </xf>
    <xf numFmtId="166" fontId="0" fillId="0" borderId="0" xfId="0" applyNumberFormat="1"/>
    <xf numFmtId="49" fontId="26" fillId="0" borderId="0" xfId="41" applyNumberFormat="1" applyFont="1" applyAlignment="1">
      <alignment horizontal="left"/>
    </xf>
    <xf numFmtId="164" fontId="15" fillId="0" borderId="0" xfId="41" applyAlignment="1">
      <alignment horizontal="left"/>
    </xf>
    <xf numFmtId="9" fontId="0" fillId="0" borderId="0" xfId="0" applyNumberFormat="1"/>
    <xf numFmtId="49" fontId="27" fillId="0" borderId="0" xfId="4" applyNumberFormat="1" applyFont="1" applyAlignment="1">
      <alignment horizontal="left"/>
    </xf>
    <xf numFmtId="165" fontId="36" fillId="0" borderId="19" xfId="0" applyNumberFormat="1" applyFont="1" applyBorder="1" applyAlignment="1">
      <alignment horizontal="right"/>
    </xf>
    <xf numFmtId="0" fontId="0" fillId="0" borderId="19" xfId="0" applyBorder="1" applyAlignment="1">
      <alignment horizontal="center"/>
    </xf>
    <xf numFmtId="166" fontId="0" fillId="0" borderId="19" xfId="0" applyNumberFormat="1" applyBorder="1" applyAlignment="1">
      <alignment horizontal="center"/>
    </xf>
    <xf numFmtId="0" fontId="30" fillId="24" borderId="13" xfId="53" applyNumberFormat="1" applyFont="1" applyBorder="1" applyAlignment="1" applyProtection="1">
      <alignment horizontal="left" vertical="center" wrapText="1"/>
    </xf>
    <xf numFmtId="0" fontId="37" fillId="27" borderId="13" xfId="53" applyNumberFormat="1" applyFont="1" applyFill="1" applyBorder="1" applyAlignment="1" applyProtection="1">
      <alignment horizontal="center" vertical="center" wrapText="1"/>
    </xf>
    <xf numFmtId="166" fontId="30" fillId="24" borderId="13" xfId="53" applyNumberFormat="1" applyFont="1" applyBorder="1" applyAlignment="1" applyProtection="1">
      <alignment horizontal="center" vertical="center" wrapText="1"/>
    </xf>
    <xf numFmtId="1" fontId="33" fillId="0" borderId="19" xfId="41" applyNumberFormat="1" applyFont="1" applyBorder="1" applyAlignment="1">
      <alignment horizontal="center" vertical="center" wrapText="1"/>
    </xf>
    <xf numFmtId="49" fontId="33" fillId="0" borderId="19" xfId="0" applyNumberFormat="1" applyFont="1" applyBorder="1" applyAlignment="1">
      <alignment horizontal="left"/>
    </xf>
    <xf numFmtId="9" fontId="33" fillId="0" borderId="19" xfId="0" applyNumberFormat="1" applyFont="1" applyBorder="1"/>
    <xf numFmtId="165" fontId="33" fillId="0" borderId="25" xfId="0" applyNumberFormat="1" applyFont="1" applyBorder="1"/>
    <xf numFmtId="166" fontId="33" fillId="0" borderId="19" xfId="0" applyNumberFormat="1" applyFont="1" applyBorder="1"/>
    <xf numFmtId="0" fontId="33" fillId="0" borderId="0" xfId="0" applyFont="1"/>
    <xf numFmtId="167" fontId="0" fillId="0" borderId="0" xfId="1" applyFont="1" applyFill="1" applyBorder="1" applyAlignment="1" applyProtection="1"/>
    <xf numFmtId="168" fontId="0" fillId="0" borderId="0" xfId="0" applyNumberFormat="1"/>
    <xf numFmtId="165" fontId="33" fillId="0" borderId="19" xfId="0" applyNumberFormat="1" applyFont="1" applyBorder="1"/>
    <xf numFmtId="1" fontId="33" fillId="0" borderId="19" xfId="41" applyNumberFormat="1" applyFont="1" applyBorder="1" applyAlignment="1">
      <alignment horizontal="center" vertical="center"/>
    </xf>
    <xf numFmtId="1" fontId="31" fillId="0" borderId="26" xfId="41" applyNumberFormat="1" applyFont="1" applyBorder="1" applyAlignment="1">
      <alignment horizontal="center" vertical="center"/>
    </xf>
    <xf numFmtId="49" fontId="0" fillId="0" borderId="25" xfId="0" applyNumberFormat="1" applyFont="1" applyBorder="1" applyAlignment="1">
      <alignment horizontal="left"/>
    </xf>
    <xf numFmtId="164" fontId="31" fillId="0" borderId="25" xfId="41" applyFont="1" applyBorder="1" applyAlignment="1">
      <alignment horizontal="left" vertical="center"/>
    </xf>
    <xf numFmtId="165" fontId="31" fillId="0" borderId="25" xfId="41" applyNumberFormat="1" applyFont="1" applyBorder="1" applyAlignment="1">
      <alignment horizontal="center" vertical="center"/>
    </xf>
    <xf numFmtId="0" fontId="16" fillId="0" borderId="25" xfId="0" applyFont="1" applyBorder="1"/>
    <xf numFmtId="9" fontId="0" fillId="0" borderId="25" xfId="0" applyNumberFormat="1" applyBorder="1"/>
    <xf numFmtId="165" fontId="0" fillId="0" borderId="25" xfId="0" applyNumberFormat="1" applyBorder="1"/>
    <xf numFmtId="0" fontId="0" fillId="0" borderId="25" xfId="0" applyBorder="1"/>
    <xf numFmtId="166" fontId="0" fillId="0" borderId="25" xfId="0" applyNumberFormat="1" applyBorder="1"/>
    <xf numFmtId="0" fontId="38" fillId="0" borderId="19" xfId="0" applyFont="1" applyBorder="1"/>
    <xf numFmtId="0" fontId="39" fillId="0" borderId="19" xfId="0" applyFont="1" applyBorder="1"/>
    <xf numFmtId="49" fontId="0" fillId="0" borderId="19" xfId="0" applyNumberFormat="1" applyFont="1" applyBorder="1" applyAlignment="1">
      <alignment horizontal="left"/>
    </xf>
    <xf numFmtId="9" fontId="0" fillId="0" borderId="19" xfId="0" applyNumberFormat="1" applyBorder="1"/>
    <xf numFmtId="165" fontId="0" fillId="0" borderId="19" xfId="0" applyNumberFormat="1" applyBorder="1"/>
    <xf numFmtId="166" fontId="0" fillId="0" borderId="19" xfId="0" applyNumberFormat="1" applyBorder="1"/>
    <xf numFmtId="49" fontId="16" fillId="26" borderId="19" xfId="0" applyNumberFormat="1" applyFont="1" applyFill="1" applyBorder="1" applyAlignment="1">
      <alignment horizontal="left" wrapText="1"/>
    </xf>
    <xf numFmtId="0" fontId="0" fillId="0" borderId="19" xfId="0" applyBorder="1" applyAlignment="1">
      <alignment horizontal="left"/>
    </xf>
    <xf numFmtId="49" fontId="31" fillId="0" borderId="19" xfId="41" applyNumberFormat="1" applyFont="1" applyBorder="1" applyAlignment="1">
      <alignment horizontal="left" vertical="center" wrapText="1"/>
    </xf>
    <xf numFmtId="49" fontId="16" fillId="26" borderId="13" xfId="0" applyNumberFormat="1" applyFont="1" applyFill="1" applyBorder="1" applyAlignment="1">
      <alignment horizontal="left" wrapText="1"/>
    </xf>
    <xf numFmtId="164" fontId="31" fillId="0" borderId="13" xfId="41" applyFont="1" applyBorder="1" applyAlignment="1">
      <alignment horizontal="left" vertical="center"/>
    </xf>
    <xf numFmtId="165" fontId="31" fillId="0" borderId="13" xfId="41" applyNumberFormat="1" applyFont="1" applyBorder="1" applyAlignment="1">
      <alignment horizontal="center" vertical="center"/>
    </xf>
    <xf numFmtId="164" fontId="31" fillId="0" borderId="27" xfId="41" applyFont="1" applyBorder="1" applyAlignment="1">
      <alignment horizontal="center" vertical="center"/>
    </xf>
    <xf numFmtId="0" fontId="16" fillId="0" borderId="28" xfId="0" applyFont="1" applyBorder="1"/>
    <xf numFmtId="0" fontId="16" fillId="0" borderId="13" xfId="0" applyFont="1" applyBorder="1"/>
    <xf numFmtId="9" fontId="0" fillId="0" borderId="13" xfId="0" applyNumberFormat="1" applyBorder="1"/>
    <xf numFmtId="165" fontId="0" fillId="0" borderId="13" xfId="0" applyNumberFormat="1" applyBorder="1"/>
    <xf numFmtId="0" fontId="0" fillId="0" borderId="13" xfId="0" applyBorder="1"/>
    <xf numFmtId="166" fontId="0" fillId="0" borderId="13" xfId="0" applyNumberFormat="1" applyBorder="1"/>
    <xf numFmtId="0" fontId="38" fillId="0" borderId="13" xfId="0" applyFont="1" applyBorder="1"/>
    <xf numFmtId="0" fontId="39" fillId="0" borderId="13" xfId="0" applyFont="1" applyBorder="1"/>
    <xf numFmtId="164" fontId="31" fillId="0" borderId="19" xfId="41" applyFont="1" applyBorder="1" applyAlignment="1">
      <alignment horizontal="center" vertical="center"/>
    </xf>
    <xf numFmtId="9" fontId="31" fillId="0" borderId="19" xfId="2" applyFont="1" applyFill="1" applyBorder="1" applyAlignment="1" applyProtection="1">
      <alignment horizontal="right" vertical="center"/>
    </xf>
    <xf numFmtId="167" fontId="31" fillId="0" borderId="19" xfId="1" applyFont="1" applyFill="1" applyBorder="1" applyAlignment="1" applyProtection="1">
      <alignment horizontal="right" vertical="center"/>
    </xf>
    <xf numFmtId="169" fontId="0" fillId="0" borderId="0" xfId="1" applyNumberFormat="1" applyFont="1" applyFill="1" applyBorder="1" applyAlignment="1" applyProtection="1"/>
    <xf numFmtId="169" fontId="33" fillId="0" borderId="0" xfId="1" applyNumberFormat="1" applyFont="1" applyFill="1" applyBorder="1" applyAlignment="1" applyProtection="1"/>
    <xf numFmtId="0" fontId="0" fillId="0" borderId="0" xfId="0" applyAlignment="1">
      <alignment horizontal="center"/>
    </xf>
    <xf numFmtId="0" fontId="40" fillId="0" borderId="0" xfId="0" applyFont="1" applyAlignment="1">
      <alignment horizontal="center" vertical="center"/>
    </xf>
    <xf numFmtId="9" fontId="0" fillId="0" borderId="0" xfId="0" applyNumberFormat="1" applyAlignment="1">
      <alignment horizontal="center"/>
    </xf>
    <xf numFmtId="0" fontId="30" fillId="24" borderId="19" xfId="53" applyNumberFormat="1" applyFont="1" applyBorder="1" applyAlignment="1" applyProtection="1">
      <alignment horizontal="center" vertical="center" wrapText="1"/>
    </xf>
    <xf numFmtId="0" fontId="41" fillId="24" borderId="19" xfId="53" applyNumberFormat="1" applyFont="1" applyBorder="1" applyAlignment="1" applyProtection="1">
      <alignment horizontal="center" vertical="center" wrapText="1"/>
    </xf>
    <xf numFmtId="0" fontId="42" fillId="24" borderId="19" xfId="53" applyNumberFormat="1" applyFont="1" applyBorder="1" applyAlignment="1" applyProtection="1">
      <alignment horizontal="center" vertical="center" wrapText="1"/>
    </xf>
    <xf numFmtId="9" fontId="30" fillId="24" borderId="19" xfId="53" applyNumberFormat="1" applyFont="1" applyBorder="1" applyAlignment="1" applyProtection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0" borderId="19" xfId="0" applyFont="1" applyBorder="1" applyAlignment="1">
      <alignment horizontal="left" vertical="center"/>
    </xf>
    <xf numFmtId="169" fontId="0" fillId="0" borderId="19" xfId="1" applyNumberFormat="1" applyFont="1" applyFill="1" applyBorder="1" applyAlignment="1" applyProtection="1">
      <alignment horizontal="center" vertical="center"/>
    </xf>
    <xf numFmtId="169" fontId="33" fillId="0" borderId="19" xfId="1" applyNumberFormat="1" applyFont="1" applyFill="1" applyBorder="1" applyAlignment="1" applyProtection="1">
      <alignment horizontal="center" vertical="center"/>
    </xf>
    <xf numFmtId="167" fontId="40" fillId="0" borderId="19" xfId="0" applyNumberFormat="1" applyFont="1" applyBorder="1" applyAlignment="1">
      <alignment horizontal="center" vertical="center"/>
    </xf>
    <xf numFmtId="9" fontId="0" fillId="0" borderId="19" xfId="2" applyFont="1" applyFill="1" applyBorder="1" applyAlignment="1" applyProtection="1">
      <alignment horizontal="center" vertical="center"/>
    </xf>
    <xf numFmtId="9" fontId="0" fillId="0" borderId="19" xfId="0" applyNumberFormat="1" applyBorder="1" applyAlignment="1">
      <alignment horizontal="center" vertical="center"/>
    </xf>
    <xf numFmtId="0" fontId="0" fillId="0" borderId="19" xfId="0" applyBorder="1" applyAlignment="1">
      <alignment vertical="center"/>
    </xf>
    <xf numFmtId="169" fontId="0" fillId="0" borderId="19" xfId="1" applyNumberFormat="1" applyFont="1" applyFill="1" applyBorder="1" applyAlignment="1" applyProtection="1">
      <alignment vertical="center"/>
    </xf>
    <xf numFmtId="169" fontId="0" fillId="0" borderId="0" xfId="0" applyNumberFormat="1"/>
    <xf numFmtId="1" fontId="43" fillId="0" borderId="0" xfId="41" applyNumberFormat="1" applyFont="1" applyAlignment="1">
      <alignment horizontal="center"/>
    </xf>
    <xf numFmtId="164" fontId="15" fillId="0" borderId="0" xfId="41" applyAlignment="1">
      <alignment horizontal="center"/>
    </xf>
    <xf numFmtId="164" fontId="44" fillId="0" borderId="0" xfId="41" applyFont="1" applyAlignment="1">
      <alignment horizontal="center"/>
    </xf>
    <xf numFmtId="164" fontId="45" fillId="0" borderId="0" xfId="41" applyFont="1" applyAlignment="1">
      <alignment horizontal="center"/>
    </xf>
    <xf numFmtId="49" fontId="43" fillId="0" borderId="0" xfId="41" applyNumberFormat="1" applyFont="1" applyAlignment="1">
      <alignment horizontal="center"/>
    </xf>
    <xf numFmtId="164" fontId="43" fillId="0" borderId="0" xfId="41" applyFont="1" applyAlignment="1">
      <alignment horizontal="center"/>
    </xf>
    <xf numFmtId="164" fontId="46" fillId="0" borderId="0" xfId="41" applyFont="1"/>
    <xf numFmtId="164" fontId="1" fillId="0" borderId="0" xfId="4" applyAlignment="1">
      <alignment horizontal="center"/>
    </xf>
    <xf numFmtId="164" fontId="47" fillId="0" borderId="0" xfId="4" applyFont="1"/>
    <xf numFmtId="1" fontId="48" fillId="0" borderId="0" xfId="4" applyNumberFormat="1" applyFont="1"/>
    <xf numFmtId="164" fontId="49" fillId="0" borderId="0" xfId="4" applyFont="1"/>
    <xf numFmtId="49" fontId="48" fillId="0" borderId="0" xfId="4" applyNumberFormat="1" applyFont="1"/>
    <xf numFmtId="164" fontId="48" fillId="0" borderId="0" xfId="4" applyFont="1"/>
    <xf numFmtId="164" fontId="48" fillId="0" borderId="0" xfId="4" applyFont="1" applyAlignment="1">
      <alignment horizontal="center"/>
    </xf>
    <xf numFmtId="9" fontId="50" fillId="0" borderId="0" xfId="41" applyNumberFormat="1" applyFont="1" applyAlignment="1">
      <alignment horizontal="center"/>
    </xf>
    <xf numFmtId="164" fontId="1" fillId="0" borderId="0" xfId="4"/>
    <xf numFmtId="49" fontId="26" fillId="0" borderId="0" xfId="41" applyNumberFormat="1" applyFont="1" applyAlignment="1">
      <alignment horizontal="center"/>
    </xf>
    <xf numFmtId="164" fontId="51" fillId="0" borderId="0" xfId="41" applyFont="1" applyAlignment="1">
      <alignment horizontal="left"/>
    </xf>
    <xf numFmtId="1" fontId="43" fillId="0" borderId="0" xfId="41" applyNumberFormat="1" applyFont="1"/>
    <xf numFmtId="49" fontId="27" fillId="0" borderId="0" xfId="41" applyNumberFormat="1" applyFont="1"/>
    <xf numFmtId="49" fontId="43" fillId="0" borderId="0" xfId="41" applyNumberFormat="1" applyFont="1"/>
    <xf numFmtId="164" fontId="43" fillId="0" borderId="0" xfId="41" applyFont="1"/>
    <xf numFmtId="164" fontId="50" fillId="20" borderId="19" xfId="41" applyFont="1" applyFill="1" applyBorder="1" applyAlignment="1">
      <alignment horizontal="center" vertical="center"/>
    </xf>
    <xf numFmtId="9" fontId="50" fillId="20" borderId="19" xfId="41" applyNumberFormat="1" applyFont="1" applyFill="1" applyBorder="1" applyAlignment="1">
      <alignment horizontal="center"/>
    </xf>
    <xf numFmtId="49" fontId="51" fillId="0" borderId="0" xfId="41" applyNumberFormat="1" applyFont="1"/>
    <xf numFmtId="1" fontId="52" fillId="0" borderId="0" xfId="41" applyNumberFormat="1" applyFont="1"/>
    <xf numFmtId="49" fontId="52" fillId="0" borderId="0" xfId="41" applyNumberFormat="1" applyFont="1"/>
    <xf numFmtId="49" fontId="51" fillId="0" borderId="0" xfId="4" applyNumberFormat="1" applyFont="1"/>
    <xf numFmtId="1" fontId="52" fillId="0" borderId="0" xfId="4" applyNumberFormat="1" applyFont="1"/>
    <xf numFmtId="49" fontId="27" fillId="0" borderId="0" xfId="4" applyNumberFormat="1" applyFont="1"/>
    <xf numFmtId="49" fontId="52" fillId="0" borderId="0" xfId="4" applyNumberFormat="1" applyFont="1"/>
    <xf numFmtId="49" fontId="51" fillId="0" borderId="0" xfId="4" applyNumberFormat="1" applyFont="1" applyAlignment="1">
      <alignment horizontal="center"/>
    </xf>
    <xf numFmtId="1" fontId="52" fillId="0" borderId="0" xfId="4" applyNumberFormat="1" applyFont="1" applyAlignment="1">
      <alignment horizontal="center"/>
    </xf>
    <xf numFmtId="164" fontId="53" fillId="0" borderId="0" xfId="4" applyFont="1"/>
    <xf numFmtId="49" fontId="52" fillId="0" borderId="0" xfId="4" applyNumberFormat="1" applyFont="1" applyAlignment="1">
      <alignment horizontal="center"/>
    </xf>
    <xf numFmtId="170" fontId="29" fillId="0" borderId="0" xfId="41" applyNumberFormat="1" applyFont="1" applyAlignment="1">
      <alignment horizontal="center"/>
    </xf>
    <xf numFmtId="164" fontId="15" fillId="20" borderId="15" xfId="41" applyFill="1" applyBorder="1"/>
    <xf numFmtId="1" fontId="43" fillId="20" borderId="16" xfId="41" applyNumberFormat="1" applyFont="1" applyFill="1" applyBorder="1" applyAlignment="1">
      <alignment horizontal="center"/>
    </xf>
    <xf numFmtId="164" fontId="15" fillId="20" borderId="16" xfId="41" applyFill="1" applyBorder="1" applyAlignment="1">
      <alignment horizontal="center"/>
    </xf>
    <xf numFmtId="164" fontId="44" fillId="20" borderId="16" xfId="41" applyFont="1" applyFill="1" applyBorder="1" applyAlignment="1">
      <alignment horizontal="center"/>
    </xf>
    <xf numFmtId="164" fontId="45" fillId="20" borderId="16" xfId="41" applyFont="1" applyFill="1" applyBorder="1" applyAlignment="1">
      <alignment horizontal="center"/>
    </xf>
    <xf numFmtId="49" fontId="43" fillId="20" borderId="16" xfId="41" applyNumberFormat="1" applyFont="1" applyFill="1" applyBorder="1" applyAlignment="1">
      <alignment horizontal="center"/>
    </xf>
    <xf numFmtId="164" fontId="43" fillId="20" borderId="16" xfId="41" applyFont="1" applyFill="1" applyBorder="1" applyAlignment="1">
      <alignment horizontal="center"/>
    </xf>
    <xf numFmtId="164" fontId="46" fillId="20" borderId="16" xfId="41" applyFont="1" applyFill="1" applyBorder="1"/>
    <xf numFmtId="164" fontId="46" fillId="20" borderId="17" xfId="41" applyFont="1" applyFill="1" applyBorder="1"/>
    <xf numFmtId="1" fontId="46" fillId="0" borderId="19" xfId="41" applyNumberFormat="1" applyFont="1" applyBorder="1" applyAlignment="1">
      <alignment horizontal="center" vertical="center"/>
    </xf>
    <xf numFmtId="164" fontId="54" fillId="0" borderId="19" xfId="41" applyFont="1" applyBorder="1" applyAlignment="1">
      <alignment horizontal="center" vertical="center" wrapText="1"/>
    </xf>
    <xf numFmtId="164" fontId="44" fillId="0" borderId="25" xfId="41" applyFont="1" applyBorder="1" applyAlignment="1">
      <alignment horizontal="center" vertical="center" wrapText="1"/>
    </xf>
    <xf numFmtId="164" fontId="44" fillId="0" borderId="19" xfId="41" applyFont="1" applyBorder="1" applyAlignment="1">
      <alignment horizontal="center" vertical="center" wrapText="1"/>
    </xf>
    <xf numFmtId="1" fontId="43" fillId="0" borderId="25" xfId="41" applyNumberFormat="1" applyFont="1" applyBorder="1" applyAlignment="1">
      <alignment horizontal="center" vertical="center"/>
    </xf>
    <xf numFmtId="164" fontId="45" fillId="0" borderId="25" xfId="41" applyFont="1" applyBorder="1" applyAlignment="1">
      <alignment horizontal="center" vertical="center" wrapText="1"/>
    </xf>
    <xf numFmtId="49" fontId="43" fillId="0" borderId="25" xfId="41" applyNumberFormat="1" applyFont="1" applyBorder="1" applyAlignment="1">
      <alignment horizontal="center" vertical="center"/>
    </xf>
    <xf numFmtId="164" fontId="43" fillId="0" borderId="19" xfId="41" applyFont="1" applyBorder="1" applyAlignment="1">
      <alignment horizontal="center" vertical="center"/>
    </xf>
    <xf numFmtId="164" fontId="43" fillId="0" borderId="25" xfId="41" applyFont="1" applyBorder="1" applyAlignment="1">
      <alignment horizontal="center" vertical="center"/>
    </xf>
    <xf numFmtId="171" fontId="46" fillId="0" borderId="19" xfId="41" applyNumberFormat="1" applyFont="1" applyBorder="1" applyAlignment="1">
      <alignment horizontal="center" vertical="center"/>
    </xf>
    <xf numFmtId="171" fontId="46" fillId="0" borderId="20" xfId="41" applyNumberFormat="1" applyFont="1" applyBorder="1" applyAlignment="1">
      <alignment horizontal="center" vertical="center"/>
    </xf>
    <xf numFmtId="164" fontId="15" fillId="0" borderId="20" xfId="41" applyBorder="1" applyAlignment="1">
      <alignment horizontal="center" vertical="center"/>
    </xf>
    <xf numFmtId="1" fontId="46" fillId="0" borderId="18" xfId="41" applyNumberFormat="1" applyFont="1" applyBorder="1" applyAlignment="1">
      <alignment horizontal="center" vertical="center"/>
    </xf>
    <xf numFmtId="1" fontId="43" fillId="0" borderId="19" xfId="41" applyNumberFormat="1" applyFont="1" applyBorder="1" applyAlignment="1">
      <alignment horizontal="center" vertical="center"/>
    </xf>
    <xf numFmtId="164" fontId="45" fillId="0" borderId="19" xfId="41" applyFont="1" applyBorder="1" applyAlignment="1">
      <alignment horizontal="center" vertical="center" wrapText="1"/>
    </xf>
    <xf numFmtId="49" fontId="43" fillId="0" borderId="19" xfId="41" applyNumberFormat="1" applyFont="1" applyBorder="1" applyAlignment="1">
      <alignment horizontal="center" vertical="center" wrapText="1"/>
    </xf>
    <xf numFmtId="164" fontId="15" fillId="0" borderId="0" xfId="41" applyAlignment="1">
      <alignment vertical="center"/>
    </xf>
    <xf numFmtId="164" fontId="43" fillId="0" borderId="19" xfId="41" applyFont="1" applyBorder="1" applyAlignment="1">
      <alignment horizontal="center" vertical="center" wrapText="1"/>
    </xf>
    <xf numFmtId="1" fontId="46" fillId="0" borderId="19" xfId="41" applyNumberFormat="1" applyFont="1" applyBorder="1" applyAlignment="1">
      <alignment horizontal="center" vertical="center" wrapText="1"/>
    </xf>
    <xf numFmtId="164" fontId="55" fillId="0" borderId="19" xfId="41" applyFont="1" applyBorder="1" applyAlignment="1">
      <alignment horizontal="center" vertical="center"/>
    </xf>
    <xf numFmtId="164" fontId="46" fillId="0" borderId="19" xfId="41" applyFont="1" applyBorder="1" applyAlignment="1">
      <alignment horizontal="center" vertical="center" wrapText="1"/>
    </xf>
    <xf numFmtId="164" fontId="15" fillId="0" borderId="18" xfId="41" applyBorder="1" applyAlignment="1">
      <alignment horizontal="center" vertical="center"/>
    </xf>
    <xf numFmtId="164" fontId="46" fillId="0" borderId="19" xfId="41" applyFont="1" applyBorder="1" applyAlignment="1">
      <alignment horizontal="center" vertical="center"/>
    </xf>
    <xf numFmtId="164" fontId="15" fillId="0" borderId="18" xfId="41" applyBorder="1" applyAlignment="1">
      <alignment vertical="center"/>
    </xf>
    <xf numFmtId="1" fontId="56" fillId="0" borderId="19" xfId="41" applyNumberFormat="1" applyFont="1" applyBorder="1" applyAlignment="1">
      <alignment horizontal="center" vertical="center" wrapText="1"/>
    </xf>
    <xf numFmtId="164" fontId="46" fillId="0" borderId="0" xfId="41" applyFont="1" applyAlignment="1">
      <alignment vertical="center"/>
    </xf>
    <xf numFmtId="49" fontId="43" fillId="0" borderId="19" xfId="41" applyNumberFormat="1" applyFont="1" applyBorder="1" applyAlignment="1">
      <alignment horizontal="center" vertical="center"/>
    </xf>
    <xf numFmtId="164" fontId="57" fillId="0" borderId="19" xfId="41" applyFont="1" applyBorder="1" applyAlignment="1">
      <alignment horizontal="center" vertical="center" wrapText="1"/>
    </xf>
    <xf numFmtId="164" fontId="58" fillId="0" borderId="19" xfId="41" applyFont="1" applyBorder="1" applyAlignment="1">
      <alignment horizontal="center" vertical="center"/>
    </xf>
    <xf numFmtId="164" fontId="54" fillId="0" borderId="19" xfId="41" applyFont="1" applyBorder="1" applyAlignment="1">
      <alignment horizontal="center" vertical="center"/>
    </xf>
    <xf numFmtId="164" fontId="15" fillId="0" borderId="30" xfId="41" applyBorder="1" applyAlignment="1">
      <alignment vertical="center"/>
    </xf>
    <xf numFmtId="164" fontId="15" fillId="0" borderId="26" xfId="41" applyBorder="1" applyAlignment="1">
      <alignment vertical="center"/>
    </xf>
    <xf numFmtId="164" fontId="59" fillId="0" borderId="19" xfId="41" applyFont="1" applyBorder="1" applyAlignment="1">
      <alignment horizontal="center" vertical="center" wrapText="1"/>
    </xf>
    <xf numFmtId="164" fontId="15" fillId="0" borderId="26" xfId="41" applyBorder="1"/>
    <xf numFmtId="172" fontId="15" fillId="0" borderId="0" xfId="41" applyNumberFormat="1"/>
    <xf numFmtId="164" fontId="45" fillId="0" borderId="19" xfId="41" applyFont="1" applyBorder="1" applyAlignment="1">
      <alignment horizontal="center" vertical="center"/>
    </xf>
    <xf numFmtId="172" fontId="15" fillId="0" borderId="0" xfId="41" applyNumberFormat="1" applyAlignment="1">
      <alignment vertical="center"/>
    </xf>
    <xf numFmtId="164" fontId="45" fillId="26" borderId="19" xfId="41" applyFont="1" applyFill="1" applyBorder="1" applyAlignment="1">
      <alignment horizontal="center" vertical="center" wrapText="1"/>
    </xf>
    <xf numFmtId="164" fontId="55" fillId="0" borderId="19" xfId="41" applyFont="1" applyBorder="1" applyAlignment="1">
      <alignment horizontal="center" vertical="center" wrapText="1"/>
    </xf>
    <xf numFmtId="1" fontId="46" fillId="26" borderId="19" xfId="41" applyNumberFormat="1" applyFont="1" applyFill="1" applyBorder="1" applyAlignment="1">
      <alignment horizontal="center" vertical="center"/>
    </xf>
    <xf numFmtId="164" fontId="60" fillId="0" borderId="0" xfId="41" applyFont="1" applyAlignment="1">
      <alignment vertical="center"/>
    </xf>
    <xf numFmtId="1" fontId="46" fillId="26" borderId="19" xfId="41" applyNumberFormat="1" applyFont="1" applyFill="1" applyBorder="1" applyAlignment="1">
      <alignment horizontal="center" vertical="center" wrapText="1"/>
    </xf>
    <xf numFmtId="164" fontId="55" fillId="26" borderId="19" xfId="41" applyFont="1" applyFill="1" applyBorder="1" applyAlignment="1">
      <alignment horizontal="center" vertical="center" wrapText="1"/>
    </xf>
    <xf numFmtId="1" fontId="43" fillId="26" borderId="19" xfId="41" applyNumberFormat="1" applyFont="1" applyFill="1" applyBorder="1" applyAlignment="1">
      <alignment horizontal="center" vertical="center"/>
    </xf>
    <xf numFmtId="164" fontId="43" fillId="26" borderId="19" xfId="41" applyFont="1" applyFill="1" applyBorder="1" applyAlignment="1">
      <alignment horizontal="center" vertical="center"/>
    </xf>
    <xf numFmtId="1" fontId="46" fillId="0" borderId="18" xfId="41" applyNumberFormat="1" applyFont="1" applyBorder="1" applyAlignment="1">
      <alignment vertical="center"/>
    </xf>
    <xf numFmtId="1" fontId="56" fillId="0" borderId="19" xfId="41" applyNumberFormat="1" applyFont="1" applyBorder="1" applyAlignment="1">
      <alignment horizontal="center" vertical="center"/>
    </xf>
    <xf numFmtId="1" fontId="56" fillId="26" borderId="19" xfId="41" applyNumberFormat="1" applyFont="1" applyFill="1" applyBorder="1" applyAlignment="1">
      <alignment horizontal="center" vertical="center"/>
    </xf>
    <xf numFmtId="164" fontId="55" fillId="26" borderId="19" xfId="41" applyFont="1" applyFill="1" applyBorder="1" applyAlignment="1">
      <alignment horizontal="center" vertical="center"/>
    </xf>
    <xf numFmtId="49" fontId="43" fillId="26" borderId="19" xfId="41" applyNumberFormat="1" applyFont="1" applyFill="1" applyBorder="1" applyAlignment="1">
      <alignment horizontal="center" vertical="center" wrapText="1"/>
    </xf>
    <xf numFmtId="164" fontId="61" fillId="0" borderId="19" xfId="41" applyFont="1" applyBorder="1" applyAlignment="1">
      <alignment horizontal="center" vertical="center" wrapText="1"/>
    </xf>
    <xf numFmtId="164" fontId="56" fillId="0" borderId="19" xfId="41" applyFont="1" applyBorder="1" applyAlignment="1">
      <alignment horizontal="center" vertical="center"/>
    </xf>
    <xf numFmtId="164" fontId="58" fillId="26" borderId="19" xfId="41" applyFont="1" applyFill="1" applyBorder="1" applyAlignment="1">
      <alignment horizontal="center" vertical="center"/>
    </xf>
    <xf numFmtId="164" fontId="56" fillId="0" borderId="19" xfId="41" applyFont="1" applyBorder="1" applyAlignment="1">
      <alignment horizontal="center" vertical="center" wrapText="1"/>
    </xf>
    <xf numFmtId="164" fontId="56" fillId="0" borderId="23" xfId="41" applyFont="1" applyBorder="1" applyAlignment="1">
      <alignment horizontal="center" vertical="center" wrapText="1"/>
    </xf>
    <xf numFmtId="164" fontId="55" fillId="0" borderId="23" xfId="41" applyFont="1" applyBorder="1" applyAlignment="1">
      <alignment horizontal="center" vertical="center"/>
    </xf>
    <xf numFmtId="164" fontId="44" fillId="0" borderId="23" xfId="41" applyFont="1" applyBorder="1" applyAlignment="1">
      <alignment horizontal="center" vertical="center" wrapText="1"/>
    </xf>
    <xf numFmtId="1" fontId="43" fillId="0" borderId="23" xfId="41" applyNumberFormat="1" applyFont="1" applyBorder="1" applyAlignment="1">
      <alignment horizontal="center" vertical="center"/>
    </xf>
    <xf numFmtId="164" fontId="43" fillId="0" borderId="23" xfId="41" applyFont="1" applyBorder="1" applyAlignment="1">
      <alignment horizontal="center" vertical="center"/>
    </xf>
    <xf numFmtId="49" fontId="43" fillId="0" borderId="23" xfId="41" applyNumberFormat="1" applyFont="1" applyBorder="1" applyAlignment="1">
      <alignment horizontal="center" vertical="center" wrapText="1"/>
    </xf>
    <xf numFmtId="164" fontId="61" fillId="0" borderId="23" xfId="41" applyFont="1" applyBorder="1" applyAlignment="1">
      <alignment horizontal="center" vertical="center" wrapText="1"/>
    </xf>
    <xf numFmtId="164" fontId="58" fillId="0" borderId="23" xfId="41" applyFont="1" applyBorder="1" applyAlignment="1">
      <alignment horizontal="center" vertical="center"/>
    </xf>
    <xf numFmtId="171" fontId="46" fillId="0" borderId="23" xfId="41" applyNumberFormat="1" applyFont="1" applyBorder="1" applyAlignment="1">
      <alignment horizontal="center" vertical="center"/>
    </xf>
    <xf numFmtId="164" fontId="15" fillId="0" borderId="24" xfId="41" applyBorder="1" applyAlignment="1">
      <alignment horizontal="center" vertical="center"/>
    </xf>
    <xf numFmtId="164" fontId="62" fillId="0" borderId="18" xfId="41" applyFont="1" applyBorder="1" applyAlignment="1">
      <alignment horizontal="left" vertical="center"/>
    </xf>
    <xf numFmtId="172" fontId="46" fillId="0" borderId="0" xfId="41" applyNumberFormat="1" applyFont="1" applyAlignment="1">
      <alignment vertical="center"/>
    </xf>
    <xf numFmtId="1" fontId="46" fillId="0" borderId="23" xfId="41" applyNumberFormat="1" applyFont="1" applyBorder="1" applyAlignment="1">
      <alignment horizontal="center" vertical="center"/>
    </xf>
    <xf numFmtId="164" fontId="54" fillId="0" borderId="23" xfId="41" applyFont="1" applyBorder="1" applyAlignment="1">
      <alignment horizontal="center" vertical="center" wrapText="1"/>
    </xf>
    <xf numFmtId="1" fontId="46" fillId="0" borderId="23" xfId="41" applyNumberFormat="1" applyFont="1" applyBorder="1" applyAlignment="1">
      <alignment horizontal="center" vertical="center" wrapText="1"/>
    </xf>
    <xf numFmtId="164" fontId="45" fillId="0" borderId="23" xfId="41" applyFont="1" applyBorder="1" applyAlignment="1">
      <alignment horizontal="center" vertical="center" wrapText="1"/>
    </xf>
    <xf numFmtId="164" fontId="63" fillId="0" borderId="0" xfId="41" applyFont="1" applyAlignment="1">
      <alignment horizontal="center"/>
    </xf>
    <xf numFmtId="164" fontId="57" fillId="0" borderId="0" xfId="41" applyFont="1" applyAlignment="1">
      <alignment horizontal="center"/>
    </xf>
    <xf numFmtId="164" fontId="58" fillId="0" borderId="0" xfId="41" applyFont="1" applyAlignment="1">
      <alignment horizontal="center"/>
    </xf>
    <xf numFmtId="164" fontId="64" fillId="0" borderId="0" xfId="4" applyFont="1"/>
    <xf numFmtId="164" fontId="65" fillId="0" borderId="0" xfId="4" applyFont="1" applyAlignment="1">
      <alignment horizontal="center"/>
    </xf>
    <xf numFmtId="164" fontId="66" fillId="0" borderId="0" xfId="41" applyFont="1" applyAlignment="1">
      <alignment horizontal="left"/>
    </xf>
    <xf numFmtId="49" fontId="67" fillId="0" borderId="0" xfId="41" applyNumberFormat="1" applyFont="1"/>
    <xf numFmtId="49" fontId="67" fillId="0" borderId="0" xfId="4" applyNumberFormat="1" applyFont="1"/>
    <xf numFmtId="49" fontId="67" fillId="0" borderId="0" xfId="4" applyNumberFormat="1" applyFont="1" applyAlignment="1">
      <alignment horizontal="center"/>
    </xf>
    <xf numFmtId="164" fontId="44" fillId="0" borderId="19" xfId="41" applyFont="1" applyBorder="1" applyAlignment="1">
      <alignment horizontal="center" vertical="center"/>
    </xf>
    <xf numFmtId="164" fontId="43" fillId="0" borderId="25" xfId="41" applyFont="1" applyBorder="1" applyAlignment="1">
      <alignment horizontal="center" vertical="center" wrapText="1"/>
    </xf>
    <xf numFmtId="164" fontId="57" fillId="0" borderId="25" xfId="41" applyFont="1" applyBorder="1" applyAlignment="1">
      <alignment horizontal="center" vertical="center" wrapText="1"/>
    </xf>
    <xf numFmtId="164" fontId="15" fillId="26" borderId="19" xfId="41" applyFont="1" applyFill="1" applyBorder="1" applyAlignment="1">
      <alignment horizontal="center" vertical="center" wrapText="1"/>
    </xf>
    <xf numFmtId="164" fontId="44" fillId="0" borderId="23" xfId="41" applyFont="1" applyBorder="1" applyAlignment="1">
      <alignment horizontal="center" vertical="center"/>
    </xf>
    <xf numFmtId="0" fontId="30" fillId="0" borderId="19" xfId="53" applyNumberFormat="1" applyFont="1" applyFill="1" applyBorder="1" applyAlignment="1" applyProtection="1">
      <alignment horizontal="center" vertical="center" wrapText="1"/>
    </xf>
    <xf numFmtId="0" fontId="68" fillId="0" borderId="19" xfId="53" applyNumberFormat="1" applyFont="1" applyFill="1" applyBorder="1" applyAlignment="1" applyProtection="1">
      <alignment horizontal="center" vertical="center" wrapText="1"/>
    </xf>
    <xf numFmtId="164" fontId="15" fillId="0" borderId="19" xfId="41" applyBorder="1"/>
    <xf numFmtId="164" fontId="55" fillId="0" borderId="19" xfId="41" applyFont="1" applyBorder="1" applyAlignment="1">
      <alignment horizontal="center" vertical="top" wrapText="1"/>
    </xf>
    <xf numFmtId="164" fontId="43" fillId="0" borderId="23" xfId="41" applyFont="1" applyBorder="1" applyAlignment="1">
      <alignment horizontal="center" vertical="center" wrapText="1"/>
    </xf>
    <xf numFmtId="164" fontId="69" fillId="0" borderId="0" xfId="4" applyFont="1"/>
    <xf numFmtId="1" fontId="70" fillId="0" borderId="0" xfId="4" applyNumberFormat="1" applyFont="1" applyAlignment="1">
      <alignment horizontal="center"/>
    </xf>
    <xf numFmtId="164" fontId="69" fillId="0" borderId="0" xfId="4" applyFont="1" applyAlignment="1">
      <alignment horizontal="center"/>
    </xf>
    <xf numFmtId="164" fontId="71" fillId="0" borderId="0" xfId="4" applyFont="1"/>
    <xf numFmtId="1" fontId="70" fillId="0" borderId="0" xfId="4" applyNumberFormat="1" applyFont="1"/>
    <xf numFmtId="164" fontId="72" fillId="0" borderId="0" xfId="4" applyFont="1"/>
    <xf numFmtId="49" fontId="70" fillId="0" borderId="0" xfId="4" applyNumberFormat="1" applyFont="1"/>
    <xf numFmtId="173" fontId="70" fillId="0" borderId="0" xfId="4" applyNumberFormat="1" applyFont="1"/>
    <xf numFmtId="173" fontId="70" fillId="0" borderId="0" xfId="4" applyNumberFormat="1" applyFont="1" applyAlignment="1">
      <alignment horizontal="center"/>
    </xf>
    <xf numFmtId="164" fontId="59" fillId="0" borderId="0" xfId="41" applyFont="1" applyAlignment="1">
      <alignment horizontal="left"/>
    </xf>
    <xf numFmtId="164" fontId="15" fillId="0" borderId="22" xfId="41" applyBorder="1" applyAlignment="1">
      <alignment vertical="center"/>
    </xf>
    <xf numFmtId="164" fontId="46" fillId="0" borderId="23" xfId="41" applyFont="1" applyBorder="1" applyAlignment="1">
      <alignment horizontal="center" vertical="center"/>
    </xf>
    <xf numFmtId="164" fontId="73" fillId="0" borderId="0" xfId="4" applyFont="1"/>
    <xf numFmtId="164" fontId="70" fillId="0" borderId="0" xfId="4" applyFont="1"/>
    <xf numFmtId="49" fontId="74" fillId="0" borderId="0" xfId="41" applyNumberFormat="1" applyFont="1" applyAlignment="1">
      <alignment horizontal="center"/>
    </xf>
    <xf numFmtId="49" fontId="24" fillId="0" borderId="0" xfId="3" applyNumberFormat="1" applyFill="1" applyBorder="1" applyAlignment="1" applyProtection="1">
      <alignment horizontal="left"/>
    </xf>
    <xf numFmtId="164" fontId="46" fillId="0" borderId="18" xfId="41" applyFont="1" applyBorder="1" applyAlignment="1">
      <alignment vertical="center"/>
    </xf>
    <xf numFmtId="164" fontId="49" fillId="0" borderId="0" xfId="4" applyFont="1" applyAlignment="1">
      <alignment horizontal="center"/>
    </xf>
    <xf numFmtId="164" fontId="59" fillId="20" borderId="19" xfId="41" applyFont="1" applyFill="1" applyBorder="1" applyAlignment="1">
      <alignment horizontal="center"/>
    </xf>
    <xf numFmtId="164" fontId="46" fillId="4" borderId="18" xfId="41" applyFont="1" applyFill="1" applyBorder="1" applyAlignment="1">
      <alignment vertical="center"/>
    </xf>
    <xf numFmtId="164" fontId="44" fillId="4" borderId="32" xfId="41" applyFont="1" applyFill="1" applyBorder="1" applyAlignment="1">
      <alignment vertical="center"/>
    </xf>
    <xf numFmtId="1" fontId="46" fillId="4" borderId="32" xfId="41" applyNumberFormat="1" applyFont="1" applyFill="1" applyBorder="1" applyAlignment="1">
      <alignment vertical="center"/>
    </xf>
    <xf numFmtId="164" fontId="46" fillId="4" borderId="32" xfId="41" applyFont="1" applyFill="1" applyBorder="1" applyAlignment="1">
      <alignment vertical="center"/>
    </xf>
    <xf numFmtId="164" fontId="76" fillId="4" borderId="19" xfId="41" applyFont="1" applyFill="1" applyBorder="1" applyAlignment="1">
      <alignment horizontal="center" vertical="center"/>
    </xf>
    <xf numFmtId="164" fontId="46" fillId="4" borderId="33" xfId="41" applyFont="1" applyFill="1" applyBorder="1" applyAlignment="1">
      <alignment vertical="center"/>
    </xf>
    <xf numFmtId="164" fontId="46" fillId="4" borderId="20" xfId="41" applyFont="1" applyFill="1" applyBorder="1" applyAlignment="1">
      <alignment vertical="center"/>
    </xf>
    <xf numFmtId="164" fontId="46" fillId="0" borderId="34" xfId="41" applyFont="1" applyBorder="1" applyAlignment="1">
      <alignment vertical="center"/>
    </xf>
    <xf numFmtId="164" fontId="43" fillId="0" borderId="29" xfId="41" applyFont="1" applyBorder="1" applyAlignment="1">
      <alignment horizontal="center" vertical="center"/>
    </xf>
    <xf numFmtId="164" fontId="15" fillId="26" borderId="29" xfId="41" applyFont="1" applyFill="1" applyBorder="1" applyAlignment="1">
      <alignment horizontal="center" vertical="center" wrapText="1"/>
    </xf>
    <xf numFmtId="164" fontId="46" fillId="0" borderId="22" xfId="41" applyFont="1" applyBorder="1" applyAlignment="1">
      <alignment vertical="center"/>
    </xf>
    <xf numFmtId="1" fontId="56" fillId="28" borderId="23" xfId="41" applyNumberFormat="1" applyFont="1" applyFill="1" applyBorder="1" applyAlignment="1">
      <alignment horizontal="center" vertical="center" wrapText="1"/>
    </xf>
    <xf numFmtId="164" fontId="55" fillId="28" borderId="23" xfId="41" applyFont="1" applyFill="1" applyBorder="1" applyAlignment="1">
      <alignment horizontal="center" vertical="center"/>
    </xf>
    <xf numFmtId="164" fontId="44" fillId="28" borderId="23" xfId="41" applyFont="1" applyFill="1" applyBorder="1" applyAlignment="1">
      <alignment horizontal="center" vertical="center" wrapText="1"/>
    </xf>
    <xf numFmtId="164" fontId="44" fillId="28" borderId="23" xfId="41" applyFont="1" applyFill="1" applyBorder="1" applyAlignment="1">
      <alignment horizontal="center" vertical="center"/>
    </xf>
    <xf numFmtId="1" fontId="43" fillId="28" borderId="23" xfId="41" applyNumberFormat="1" applyFont="1" applyFill="1" applyBorder="1" applyAlignment="1">
      <alignment horizontal="center" vertical="center"/>
    </xf>
    <xf numFmtId="164" fontId="43" fillId="28" borderId="23" xfId="41" applyFont="1" applyFill="1" applyBorder="1" applyAlignment="1">
      <alignment horizontal="center" vertical="center"/>
    </xf>
    <xf numFmtId="171" fontId="46" fillId="28" borderId="24" xfId="41" applyNumberFormat="1" applyFont="1" applyFill="1" applyBorder="1" applyAlignment="1">
      <alignment horizontal="center" vertical="center"/>
    </xf>
    <xf numFmtId="171" fontId="46" fillId="28" borderId="35" xfId="41" applyNumberFormat="1" applyFont="1" applyFill="1" applyBorder="1" applyAlignment="1">
      <alignment horizontal="center" vertical="center"/>
    </xf>
    <xf numFmtId="164" fontId="46" fillId="22" borderId="26" xfId="41" applyFont="1" applyFill="1" applyBorder="1" applyAlignment="1">
      <alignment vertical="center"/>
    </xf>
    <xf numFmtId="164" fontId="75" fillId="22" borderId="32" xfId="41" applyFont="1" applyFill="1" applyBorder="1" applyAlignment="1">
      <alignment horizontal="left" vertical="center"/>
    </xf>
    <xf numFmtId="164" fontId="56" fillId="22" borderId="32" xfId="41" applyFont="1" applyFill="1" applyBorder="1" applyAlignment="1">
      <alignment horizontal="center" vertical="center"/>
    </xf>
    <xf numFmtId="164" fontId="44" fillId="22" borderId="32" xfId="41" applyFont="1" applyFill="1" applyBorder="1" applyAlignment="1">
      <alignment vertical="center"/>
    </xf>
    <xf numFmtId="1" fontId="46" fillId="22" borderId="32" xfId="41" applyNumberFormat="1" applyFont="1" applyFill="1" applyBorder="1" applyAlignment="1">
      <alignment vertical="center"/>
    </xf>
    <xf numFmtId="164" fontId="46" fillId="22" borderId="32" xfId="41" applyFont="1" applyFill="1" applyBorder="1" applyAlignment="1">
      <alignment vertical="center"/>
    </xf>
    <xf numFmtId="164" fontId="76" fillId="22" borderId="19" xfId="41" applyFont="1" applyFill="1" applyBorder="1" applyAlignment="1">
      <alignment horizontal="center" vertical="center"/>
    </xf>
    <xf numFmtId="164" fontId="46" fillId="22" borderId="33" xfId="41" applyFont="1" applyFill="1" applyBorder="1" applyAlignment="1">
      <alignment vertical="center"/>
    </xf>
    <xf numFmtId="164" fontId="46" fillId="22" borderId="36" xfId="41" applyFont="1" applyFill="1" applyBorder="1" applyAlignment="1">
      <alignment vertical="center"/>
    </xf>
    <xf numFmtId="164" fontId="57" fillId="0" borderId="29" xfId="41" applyFont="1" applyBorder="1" applyAlignment="1">
      <alignment horizontal="center" vertical="center" wrapText="1"/>
    </xf>
    <xf numFmtId="164" fontId="50" fillId="0" borderId="0" xfId="41" applyFont="1" applyAlignment="1">
      <alignment horizontal="center" vertical="center"/>
    </xf>
    <xf numFmtId="164" fontId="57" fillId="0" borderId="0" xfId="41" applyFont="1"/>
    <xf numFmtId="49" fontId="77" fillId="0" borderId="0" xfId="41" applyNumberFormat="1" applyFont="1" applyAlignment="1">
      <alignment horizontal="center" vertical="center"/>
    </xf>
    <xf numFmtId="164" fontId="26" fillId="0" borderId="0" xfId="41" applyFont="1" applyAlignment="1">
      <alignment horizontal="left"/>
    </xf>
    <xf numFmtId="49" fontId="27" fillId="0" borderId="0" xfId="4" applyNumberFormat="1" applyFont="1" applyAlignment="1">
      <alignment horizontal="center" vertical="center"/>
    </xf>
    <xf numFmtId="164" fontId="15" fillId="20" borderId="16" xfId="41" applyFill="1" applyBorder="1"/>
    <xf numFmtId="164" fontId="50" fillId="20" borderId="16" xfId="41" applyFont="1" applyFill="1" applyBorder="1" applyAlignment="1">
      <alignment horizontal="center" vertical="center"/>
    </xf>
    <xf numFmtId="164" fontId="57" fillId="20" borderId="16" xfId="41" applyFont="1" applyFill="1" applyBorder="1"/>
    <xf numFmtId="164" fontId="15" fillId="4" borderId="18" xfId="41" applyFill="1" applyBorder="1" applyAlignment="1">
      <alignment vertical="center"/>
    </xf>
    <xf numFmtId="164" fontId="56" fillId="4" borderId="19" xfId="41" applyFont="1" applyFill="1" applyBorder="1" applyAlignment="1">
      <alignment horizontal="center" vertical="center"/>
    </xf>
    <xf numFmtId="164" fontId="50" fillId="4" borderId="19" xfId="41" applyFont="1" applyFill="1" applyBorder="1" applyAlignment="1">
      <alignment vertical="center"/>
    </xf>
    <xf numFmtId="164" fontId="50" fillId="4" borderId="19" xfId="41" applyFont="1" applyFill="1" applyBorder="1" applyAlignment="1">
      <alignment horizontal="center" vertical="center"/>
    </xf>
    <xf numFmtId="164" fontId="15" fillId="29" borderId="18" xfId="41" applyFont="1" applyFill="1" applyBorder="1" applyAlignment="1">
      <alignment horizontal="center" vertical="center"/>
    </xf>
    <xf numFmtId="164" fontId="46" fillId="0" borderId="19" xfId="41" applyFont="1" applyBorder="1" applyAlignment="1">
      <alignment vertical="center"/>
    </xf>
    <xf numFmtId="164" fontId="57" fillId="0" borderId="19" xfId="41" applyFont="1" applyBorder="1" applyAlignment="1">
      <alignment horizontal="center" vertical="center"/>
    </xf>
    <xf numFmtId="164" fontId="15" fillId="0" borderId="20" xfId="41" applyBorder="1" applyAlignment="1">
      <alignment horizontal="center"/>
    </xf>
    <xf numFmtId="164" fontId="15" fillId="0" borderId="18" xfId="41" applyBorder="1"/>
    <xf numFmtId="164" fontId="15" fillId="0" borderId="22" xfId="41" applyBorder="1"/>
    <xf numFmtId="164" fontId="46" fillId="0" borderId="23" xfId="41" applyFont="1" applyBorder="1" applyAlignment="1">
      <alignment vertical="center"/>
    </xf>
    <xf numFmtId="164" fontId="57" fillId="0" borderId="23" xfId="41" applyFont="1" applyBorder="1" applyAlignment="1">
      <alignment horizontal="center" vertical="center"/>
    </xf>
    <xf numFmtId="164" fontId="15" fillId="0" borderId="24" xfId="41" applyBorder="1" applyAlignment="1">
      <alignment horizontal="center"/>
    </xf>
    <xf numFmtId="164" fontId="28" fillId="0" borderId="0" xfId="4" applyFont="1" applyAlignment="1">
      <alignment horizontal="left"/>
    </xf>
    <xf numFmtId="1" fontId="31" fillId="0" borderId="15" xfId="41" applyNumberFormat="1" applyFont="1" applyBorder="1" applyAlignment="1">
      <alignment horizontal="left" vertical="center" wrapText="1"/>
    </xf>
    <xf numFmtId="164" fontId="31" fillId="0" borderId="16" xfId="41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/>
    </xf>
    <xf numFmtId="1" fontId="31" fillId="0" borderId="18" xfId="41" applyNumberFormat="1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/>
    </xf>
    <xf numFmtId="164" fontId="31" fillId="0" borderId="18" xfId="41" applyFont="1" applyBorder="1" applyAlignment="1">
      <alignment horizontal="left" vertical="center"/>
    </xf>
    <xf numFmtId="165" fontId="0" fillId="0" borderId="19" xfId="0" applyNumberFormat="1" applyFont="1" applyBorder="1" applyAlignment="1">
      <alignment horizontal="left"/>
    </xf>
    <xf numFmtId="0" fontId="0" fillId="0" borderId="25" xfId="0" applyFont="1" applyBorder="1" applyAlignment="1">
      <alignment horizontal="left"/>
    </xf>
    <xf numFmtId="164" fontId="31" fillId="0" borderId="18" xfId="41" applyFont="1" applyBorder="1" applyAlignment="1">
      <alignment horizontal="left" vertical="center" wrapText="1"/>
    </xf>
    <xf numFmtId="165" fontId="0" fillId="0" borderId="0" xfId="0" applyNumberFormat="1" applyFont="1" applyAlignment="1">
      <alignment horizontal="left"/>
    </xf>
    <xf numFmtId="1" fontId="31" fillId="0" borderId="18" xfId="41" applyNumberFormat="1" applyFont="1" applyBorder="1" applyAlignment="1">
      <alignment horizontal="left" vertical="center"/>
    </xf>
    <xf numFmtId="0" fontId="0" fillId="0" borderId="19" xfId="0" applyFont="1" applyBorder="1"/>
    <xf numFmtId="0" fontId="0" fillId="0" borderId="37" xfId="0" applyFont="1" applyBorder="1"/>
    <xf numFmtId="0" fontId="0" fillId="0" borderId="25" xfId="0" applyFont="1" applyBorder="1"/>
    <xf numFmtId="0" fontId="0" fillId="0" borderId="38" xfId="0" applyFont="1" applyBorder="1"/>
    <xf numFmtId="0" fontId="16" fillId="0" borderId="0" xfId="45"/>
    <xf numFmtId="0" fontId="16" fillId="0" borderId="26" xfId="45" applyFont="1" applyBorder="1"/>
    <xf numFmtId="0" fontId="16" fillId="0" borderId="25" xfId="45" applyFont="1" applyBorder="1"/>
    <xf numFmtId="0" fontId="16" fillId="0" borderId="36" xfId="45" applyBorder="1"/>
    <xf numFmtId="0" fontId="16" fillId="0" borderId="18" xfId="45" applyFont="1" applyBorder="1"/>
    <xf numFmtId="0" fontId="16" fillId="0" borderId="19" xfId="45" applyFont="1" applyBorder="1"/>
    <xf numFmtId="0" fontId="16" fillId="0" borderId="20" xfId="45" applyBorder="1"/>
    <xf numFmtId="0" fontId="16" fillId="25" borderId="18" xfId="45" applyFont="1" applyFill="1" applyBorder="1"/>
    <xf numFmtId="0" fontId="16" fillId="25" borderId="19" xfId="45" applyFont="1" applyFill="1" applyBorder="1"/>
    <xf numFmtId="0" fontId="16" fillId="25" borderId="20" xfId="45" applyFont="1" applyFill="1" applyBorder="1"/>
    <xf numFmtId="0" fontId="16" fillId="25" borderId="22" xfId="45" applyFont="1" applyFill="1" applyBorder="1"/>
    <xf numFmtId="0" fontId="16" fillId="25" borderId="23" xfId="45" applyFont="1" applyFill="1" applyBorder="1"/>
    <xf numFmtId="0" fontId="16" fillId="25" borderId="24" xfId="45" applyFont="1" applyFill="1" applyBorder="1"/>
    <xf numFmtId="0" fontId="0" fillId="0" borderId="0" xfId="0" applyBorder="1" applyAlignment="1">
      <alignment horizontal="center"/>
    </xf>
    <xf numFmtId="0" fontId="30" fillId="24" borderId="29" xfId="53" applyNumberFormat="1" applyFont="1" applyBorder="1" applyAlignment="1" applyProtection="1">
      <alignment horizontal="center" vertical="center" wrapText="1"/>
    </xf>
    <xf numFmtId="0" fontId="30" fillId="24" borderId="19" xfId="53" applyNumberFormat="1" applyFont="1" applyBorder="1" applyAlignment="1" applyProtection="1">
      <alignment horizontal="center" vertical="center" wrapText="1"/>
    </xf>
    <xf numFmtId="164" fontId="1" fillId="0" borderId="0" xfId="4" applyBorder="1" applyAlignment="1">
      <alignment horizontal="center"/>
    </xf>
    <xf numFmtId="164" fontId="15" fillId="0" borderId="18" xfId="41" applyBorder="1" applyAlignment="1">
      <alignment horizontal="center"/>
    </xf>
    <xf numFmtId="1" fontId="46" fillId="0" borderId="18" xfId="41" applyNumberFormat="1" applyFont="1" applyBorder="1" applyAlignment="1">
      <alignment horizontal="center" vertical="center"/>
    </xf>
    <xf numFmtId="164" fontId="15" fillId="0" borderId="18" xfId="41" applyBorder="1" applyAlignment="1">
      <alignment horizontal="center" vertical="center"/>
    </xf>
    <xf numFmtId="164" fontId="46" fillId="0" borderId="18" xfId="41" applyFont="1" applyBorder="1" applyAlignment="1">
      <alignment horizontal="center" vertical="center"/>
    </xf>
    <xf numFmtId="164" fontId="15" fillId="0" borderId="31" xfId="41" applyBorder="1" applyAlignment="1">
      <alignment horizontal="center" vertical="center"/>
    </xf>
    <xf numFmtId="164" fontId="15" fillId="0" borderId="18" xfId="41" applyBorder="1" applyAlignment="1">
      <alignment vertical="center"/>
    </xf>
    <xf numFmtId="164" fontId="15" fillId="0" borderId="22" xfId="41" applyBorder="1" applyAlignment="1">
      <alignment horizontal="center" vertical="center"/>
    </xf>
    <xf numFmtId="164" fontId="56" fillId="20" borderId="27" xfId="41" applyFont="1" applyFill="1" applyBorder="1" applyAlignment="1">
      <alignment horizontal="center" vertical="center"/>
    </xf>
    <xf numFmtId="1" fontId="46" fillId="0" borderId="22" xfId="41" applyNumberFormat="1" applyFont="1" applyBorder="1" applyAlignment="1">
      <alignment horizontal="center" vertical="center"/>
    </xf>
    <xf numFmtId="164" fontId="49" fillId="0" borderId="0" xfId="4" applyFont="1" applyBorder="1" applyAlignment="1">
      <alignment horizontal="center"/>
    </xf>
    <xf numFmtId="164" fontId="75" fillId="4" borderId="32" xfId="41" applyFont="1" applyFill="1" applyBorder="1" applyAlignment="1">
      <alignment horizontal="left" vertical="center"/>
    </xf>
    <xf numFmtId="49" fontId="26" fillId="0" borderId="0" xfId="41" applyNumberFormat="1" applyFont="1" applyBorder="1" applyAlignment="1">
      <alignment horizontal="center"/>
    </xf>
    <xf numFmtId="0" fontId="0" fillId="0" borderId="0" xfId="0" applyBorder="1" applyAlignment="1">
      <alignment horizontal="left"/>
    </xf>
  </cellXfs>
  <cellStyles count="54">
    <cellStyle name="_x000d__x000a_JournalTemplate=C:\COMFO\CTALK\JOURSTD.TPL_x000d__x000a_LbStateAddress=3 3 0 251 1 89 2 311_x000d__x000a_LbStateJou" xfId="4"/>
    <cellStyle name="20% - Акцент1 2" xfId="5"/>
    <cellStyle name="20% - Акцент2 2" xfId="6"/>
    <cellStyle name="20% - Акцент3 2" xfId="7"/>
    <cellStyle name="20% - Акцент4 2" xfId="8"/>
    <cellStyle name="20% - Акцент5 2" xfId="9"/>
    <cellStyle name="20% - Акцент6 2" xfId="10"/>
    <cellStyle name="40% - Акцент1 2" xfId="11"/>
    <cellStyle name="40% - Акцент2 2" xfId="12"/>
    <cellStyle name="40% - Акцент3 2" xfId="13"/>
    <cellStyle name="40% - Акцент4 2" xfId="14"/>
    <cellStyle name="40% - Акцент5 2" xfId="15"/>
    <cellStyle name="40% - Акцент6 2" xfId="16"/>
    <cellStyle name="60% - Акцент1 2" xfId="17"/>
    <cellStyle name="60% - Акцент2 2" xfId="18"/>
    <cellStyle name="60% - Акцент3 2" xfId="19"/>
    <cellStyle name="60% - Акцент4 2" xfId="20"/>
    <cellStyle name="60% - Акцент5 2" xfId="21"/>
    <cellStyle name="60% - Акцент6 2" xfId="22"/>
    <cellStyle name="Excel Built-in Accent1" xfId="53"/>
    <cellStyle name="Normale 2" xfId="23"/>
    <cellStyle name="Акцент1 2" xfId="24"/>
    <cellStyle name="Акцент2 2" xfId="25"/>
    <cellStyle name="Акцент3 2" xfId="26"/>
    <cellStyle name="Акцент4 2" xfId="27"/>
    <cellStyle name="Акцент5 2" xfId="28"/>
    <cellStyle name="Акцент6 2" xfId="29"/>
    <cellStyle name="Ввод  2" xfId="30"/>
    <cellStyle name="Вывод 2" xfId="31"/>
    <cellStyle name="Вычисление 2" xfId="32"/>
    <cellStyle name="Гиперссылка" xfId="3" builtinId="8"/>
    <cellStyle name="Заголовок 1 2" xfId="33"/>
    <cellStyle name="Заголовок 2 2" xfId="34"/>
    <cellStyle name="Заголовок 3 2" xfId="35"/>
    <cellStyle name="Заголовок 4 2" xfId="36"/>
    <cellStyle name="Итог 2" xfId="37"/>
    <cellStyle name="Контрольная ячейка 2" xfId="38"/>
    <cellStyle name="Название 2" xfId="39"/>
    <cellStyle name="Нейтральный 2" xfId="40"/>
    <cellStyle name="Обычный" xfId="0" builtinId="0"/>
    <cellStyle name="Обычный 2" xfId="41"/>
    <cellStyle name="Обычный 2 2" xfId="42"/>
    <cellStyle name="Обычный 3" xfId="43"/>
    <cellStyle name="Обычный 4" xfId="44"/>
    <cellStyle name="Обычный 5" xfId="45"/>
    <cellStyle name="Плохой 2" xfId="46"/>
    <cellStyle name="Пояснение 2" xfId="47"/>
    <cellStyle name="Примечание 2" xfId="48"/>
    <cellStyle name="Процентный" xfId="2" builtinId="5"/>
    <cellStyle name="Процентный 2" xfId="49"/>
    <cellStyle name="Связанная ячейка 2" xfId="50"/>
    <cellStyle name="Текст предупреждения 2" xfId="51"/>
    <cellStyle name="Финансовый" xfId="1" builtinId="3"/>
    <cellStyle name="Хороший 2" xfId="5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C000"/>
      <rgbColor rgb="00FF00FF"/>
      <rgbColor rgb="00DCE6F2"/>
      <rgbColor rgb="00800000"/>
      <rgbColor rgb="00008000"/>
      <rgbColor rgb="00000080"/>
      <rgbColor rgb="00C0504D"/>
      <rgbColor rgb="00800080"/>
      <rgbColor rgb="00006C31"/>
      <rgbColor rgb="00C0C0C0"/>
      <rgbColor rgb="00808080"/>
      <rgbColor rgb="00A6A6A6"/>
      <rgbColor rgb="00953735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D1D1D1"/>
      <rgbColor rgb="0000FFFF"/>
      <rgbColor rgb="00800080"/>
      <rgbColor rgb="00800000"/>
      <rgbColor rgb="0000B050"/>
      <rgbColor rgb="000000FF"/>
      <rgbColor rgb="0000B0F0"/>
      <rgbColor rgb="00DBEEF4"/>
      <rgbColor rgb="00CCFFCC"/>
      <rgbColor rgb="00FFFF99"/>
      <rgbColor rgb="0099CCFF"/>
      <rgbColor rgb="00FF99CC"/>
      <rgbColor rgb="00CC99FF"/>
      <rgbColor rgb="00FFCC99"/>
      <rgbColor rgb="00D99694"/>
      <rgbColor rgb="0033CCCC"/>
      <rgbColor rgb="0092D050"/>
      <rgbColor rgb="00FFCC00"/>
      <rgbColor rgb="00FF9900"/>
      <rgbColor rgb="00FF6600"/>
      <rgbColor rgb="004F81BD"/>
      <rgbColor rgb="00969696"/>
      <rgbColor rgb="00003366"/>
      <rgbColor rgb="00339966"/>
      <rgbColor rgb="00003300"/>
      <rgbColor rgb="00632523"/>
      <rgbColor rgb="00993300"/>
      <rgbColor rgb="007030A0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1.png"/><Relationship Id="rId3" Type="http://schemas.openxmlformats.org/officeDocument/2006/relationships/image" Target="../media/image235.png"/><Relationship Id="rId7" Type="http://schemas.openxmlformats.org/officeDocument/2006/relationships/image" Target="../media/image238.png"/><Relationship Id="rId2" Type="http://schemas.openxmlformats.org/officeDocument/2006/relationships/image" Target="../media/image234.png"/><Relationship Id="rId1" Type="http://schemas.openxmlformats.org/officeDocument/2006/relationships/image" Target="../media/image233.jpeg"/><Relationship Id="rId6" Type="http://schemas.openxmlformats.org/officeDocument/2006/relationships/image" Target="../media/image237.png"/><Relationship Id="rId5" Type="http://schemas.openxmlformats.org/officeDocument/2006/relationships/hyperlink" Target="#&#1054;&#1075;&#1083;&#1072;&#1074;&#1083;&#1077;&#1085;&#1080;&#1077;!A1"/><Relationship Id="rId4" Type="http://schemas.openxmlformats.org/officeDocument/2006/relationships/image" Target="../media/image236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&#1054;&#1075;&#1083;&#1072;&#1074;&#1083;&#1077;&#1085;&#1080;&#1077;!A1"/><Relationship Id="rId3" Type="http://schemas.openxmlformats.org/officeDocument/2006/relationships/image" Target="../media/image241.jpeg"/><Relationship Id="rId7" Type="http://schemas.openxmlformats.org/officeDocument/2006/relationships/image" Target="../media/image245.jpeg"/><Relationship Id="rId2" Type="http://schemas.openxmlformats.org/officeDocument/2006/relationships/image" Target="../media/image240.jpeg"/><Relationship Id="rId1" Type="http://schemas.openxmlformats.org/officeDocument/2006/relationships/image" Target="../media/image239.jpeg"/><Relationship Id="rId6" Type="http://schemas.openxmlformats.org/officeDocument/2006/relationships/image" Target="../media/image244.jpeg"/><Relationship Id="rId5" Type="http://schemas.openxmlformats.org/officeDocument/2006/relationships/image" Target="../media/image243.jpeg"/><Relationship Id="rId10" Type="http://schemas.openxmlformats.org/officeDocument/2006/relationships/image" Target="../media/image247.png"/><Relationship Id="rId4" Type="http://schemas.openxmlformats.org/officeDocument/2006/relationships/image" Target="../media/image242.jpeg"/><Relationship Id="rId9" Type="http://schemas.openxmlformats.org/officeDocument/2006/relationships/image" Target="../media/image24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9.png"/><Relationship Id="rId2" Type="http://schemas.openxmlformats.org/officeDocument/2006/relationships/image" Target="../media/image248.png"/><Relationship Id="rId1" Type="http://schemas.openxmlformats.org/officeDocument/2006/relationships/hyperlink" Target="#&#1054;&#1075;&#1083;&#1072;&#1074;&#1083;&#1077;&#1085;&#1080;&#1077;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1.png"/><Relationship Id="rId2" Type="http://schemas.openxmlformats.org/officeDocument/2006/relationships/image" Target="../media/image250.png"/><Relationship Id="rId1" Type="http://schemas.openxmlformats.org/officeDocument/2006/relationships/hyperlink" Target="#&#1054;&#1075;&#1083;&#1072;&#1074;&#1083;&#1077;&#1085;&#1080;&#1077;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3.png"/><Relationship Id="rId2" Type="http://schemas.openxmlformats.org/officeDocument/2006/relationships/image" Target="../media/image252.png"/><Relationship Id="rId1" Type="http://schemas.openxmlformats.org/officeDocument/2006/relationships/hyperlink" Target="#&#1054;&#1075;&#1083;&#1072;&#1074;&#1083;&#1077;&#1085;&#1080;&#1077;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png"/><Relationship Id="rId2" Type="http://schemas.openxmlformats.org/officeDocument/2006/relationships/image" Target="../media/image1.jpeg"/><Relationship Id="rId1" Type="http://schemas.openxmlformats.org/officeDocument/2006/relationships/image" Target="../media/image6.jpeg"/><Relationship Id="rId6" Type="http://schemas.openxmlformats.org/officeDocument/2006/relationships/image" Target="../media/image7.png"/><Relationship Id="rId5" Type="http://schemas.openxmlformats.org/officeDocument/2006/relationships/image" Target="../media/image3.png"/><Relationship Id="rId4" Type="http://schemas.openxmlformats.org/officeDocument/2006/relationships/hyperlink" Target="#&#1054;&#1075;&#1083;&#1072;&#1074;&#1083;&#1077;&#1085;&#1080;&#1077;!A1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.jpeg"/><Relationship Id="rId18" Type="http://schemas.openxmlformats.org/officeDocument/2006/relationships/image" Target="../media/image25.jpeg"/><Relationship Id="rId26" Type="http://schemas.openxmlformats.org/officeDocument/2006/relationships/image" Target="../media/image33.jpeg"/><Relationship Id="rId39" Type="http://schemas.openxmlformats.org/officeDocument/2006/relationships/image" Target="../media/image46.jpeg"/><Relationship Id="rId21" Type="http://schemas.openxmlformats.org/officeDocument/2006/relationships/image" Target="../media/image28.jpeg"/><Relationship Id="rId34" Type="http://schemas.openxmlformats.org/officeDocument/2006/relationships/image" Target="../media/image41.jpeg"/><Relationship Id="rId42" Type="http://schemas.openxmlformats.org/officeDocument/2006/relationships/image" Target="../media/image49.jpeg"/><Relationship Id="rId47" Type="http://schemas.openxmlformats.org/officeDocument/2006/relationships/image" Target="../media/image54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6" Type="http://schemas.openxmlformats.org/officeDocument/2006/relationships/image" Target="../media/image23.jpeg"/><Relationship Id="rId29" Type="http://schemas.openxmlformats.org/officeDocument/2006/relationships/image" Target="../media/image36.jpeg"/><Relationship Id="rId11" Type="http://schemas.openxmlformats.org/officeDocument/2006/relationships/image" Target="../media/image18.jpeg"/><Relationship Id="rId24" Type="http://schemas.openxmlformats.org/officeDocument/2006/relationships/image" Target="../media/image31.jpeg"/><Relationship Id="rId32" Type="http://schemas.openxmlformats.org/officeDocument/2006/relationships/image" Target="../media/image39.jpeg"/><Relationship Id="rId37" Type="http://schemas.openxmlformats.org/officeDocument/2006/relationships/image" Target="../media/image44.jpeg"/><Relationship Id="rId40" Type="http://schemas.openxmlformats.org/officeDocument/2006/relationships/image" Target="../media/image47.png"/><Relationship Id="rId45" Type="http://schemas.openxmlformats.org/officeDocument/2006/relationships/image" Target="../media/image52.jpeg"/><Relationship Id="rId5" Type="http://schemas.openxmlformats.org/officeDocument/2006/relationships/image" Target="../media/image12.jpeg"/><Relationship Id="rId15" Type="http://schemas.openxmlformats.org/officeDocument/2006/relationships/image" Target="../media/image22.jpeg"/><Relationship Id="rId23" Type="http://schemas.openxmlformats.org/officeDocument/2006/relationships/image" Target="../media/image30.jpeg"/><Relationship Id="rId28" Type="http://schemas.openxmlformats.org/officeDocument/2006/relationships/image" Target="../media/image35.png"/><Relationship Id="rId36" Type="http://schemas.openxmlformats.org/officeDocument/2006/relationships/image" Target="../media/image43.jpeg"/><Relationship Id="rId49" Type="http://schemas.openxmlformats.org/officeDocument/2006/relationships/image" Target="../media/image56.png"/><Relationship Id="rId10" Type="http://schemas.openxmlformats.org/officeDocument/2006/relationships/image" Target="../media/image17.jpeg"/><Relationship Id="rId19" Type="http://schemas.openxmlformats.org/officeDocument/2006/relationships/image" Target="../media/image26.jpeg"/><Relationship Id="rId31" Type="http://schemas.openxmlformats.org/officeDocument/2006/relationships/image" Target="../media/image38.jpeg"/><Relationship Id="rId44" Type="http://schemas.openxmlformats.org/officeDocument/2006/relationships/image" Target="../media/image51.jpeg"/><Relationship Id="rId4" Type="http://schemas.openxmlformats.org/officeDocument/2006/relationships/image" Target="../media/image11.png"/><Relationship Id="rId9" Type="http://schemas.openxmlformats.org/officeDocument/2006/relationships/image" Target="../media/image16.jpeg"/><Relationship Id="rId14" Type="http://schemas.openxmlformats.org/officeDocument/2006/relationships/image" Target="../media/image21.jpeg"/><Relationship Id="rId22" Type="http://schemas.openxmlformats.org/officeDocument/2006/relationships/image" Target="../media/image29.jpeg"/><Relationship Id="rId27" Type="http://schemas.openxmlformats.org/officeDocument/2006/relationships/image" Target="../media/image34.png"/><Relationship Id="rId30" Type="http://schemas.openxmlformats.org/officeDocument/2006/relationships/image" Target="../media/image37.jpeg"/><Relationship Id="rId35" Type="http://schemas.openxmlformats.org/officeDocument/2006/relationships/image" Target="../media/image42.jpeg"/><Relationship Id="rId43" Type="http://schemas.openxmlformats.org/officeDocument/2006/relationships/image" Target="../media/image50.jpeg"/><Relationship Id="rId48" Type="http://schemas.openxmlformats.org/officeDocument/2006/relationships/image" Target="../media/image55.jpeg"/><Relationship Id="rId8" Type="http://schemas.openxmlformats.org/officeDocument/2006/relationships/image" Target="../media/image15.jpeg"/><Relationship Id="rId3" Type="http://schemas.openxmlformats.org/officeDocument/2006/relationships/image" Target="../media/image10.jpeg"/><Relationship Id="rId12" Type="http://schemas.openxmlformats.org/officeDocument/2006/relationships/image" Target="../media/image19.jpeg"/><Relationship Id="rId17" Type="http://schemas.openxmlformats.org/officeDocument/2006/relationships/image" Target="../media/image24.jpeg"/><Relationship Id="rId25" Type="http://schemas.openxmlformats.org/officeDocument/2006/relationships/image" Target="../media/image32.jpeg"/><Relationship Id="rId33" Type="http://schemas.openxmlformats.org/officeDocument/2006/relationships/image" Target="../media/image40.jpeg"/><Relationship Id="rId38" Type="http://schemas.openxmlformats.org/officeDocument/2006/relationships/image" Target="../media/image45.png"/><Relationship Id="rId46" Type="http://schemas.openxmlformats.org/officeDocument/2006/relationships/image" Target="../media/image53.jpeg"/><Relationship Id="rId20" Type="http://schemas.openxmlformats.org/officeDocument/2006/relationships/image" Target="../media/image27.jpeg"/><Relationship Id="rId41" Type="http://schemas.openxmlformats.org/officeDocument/2006/relationships/image" Target="../media/image48.jpeg"/><Relationship Id="rId1" Type="http://schemas.openxmlformats.org/officeDocument/2006/relationships/image" Target="../media/image8.jpeg"/><Relationship Id="rId6" Type="http://schemas.openxmlformats.org/officeDocument/2006/relationships/image" Target="../media/image1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jpeg"/><Relationship Id="rId13" Type="http://schemas.openxmlformats.org/officeDocument/2006/relationships/image" Target="../media/image69.jpeg"/><Relationship Id="rId18" Type="http://schemas.openxmlformats.org/officeDocument/2006/relationships/hyperlink" Target="#&#1054;&#1075;&#1083;&#1072;&#1074;&#1083;&#1077;&#1085;&#1080;&#1077;!A1"/><Relationship Id="rId26" Type="http://schemas.openxmlformats.org/officeDocument/2006/relationships/image" Target="../media/image81.jpeg"/><Relationship Id="rId3" Type="http://schemas.openxmlformats.org/officeDocument/2006/relationships/image" Target="../media/image59.jpeg"/><Relationship Id="rId21" Type="http://schemas.openxmlformats.org/officeDocument/2006/relationships/image" Target="../media/image76.jpeg"/><Relationship Id="rId7" Type="http://schemas.openxmlformats.org/officeDocument/2006/relationships/image" Target="../media/image63.jpeg"/><Relationship Id="rId12" Type="http://schemas.openxmlformats.org/officeDocument/2006/relationships/image" Target="../media/image68.jpeg"/><Relationship Id="rId17" Type="http://schemas.openxmlformats.org/officeDocument/2006/relationships/image" Target="../media/image73.jpeg"/><Relationship Id="rId25" Type="http://schemas.openxmlformats.org/officeDocument/2006/relationships/image" Target="../media/image80.jpeg"/><Relationship Id="rId2" Type="http://schemas.openxmlformats.org/officeDocument/2006/relationships/image" Target="../media/image58.jpeg"/><Relationship Id="rId16" Type="http://schemas.openxmlformats.org/officeDocument/2006/relationships/image" Target="../media/image72.jpeg"/><Relationship Id="rId20" Type="http://schemas.openxmlformats.org/officeDocument/2006/relationships/image" Target="../media/image75.png"/><Relationship Id="rId1" Type="http://schemas.openxmlformats.org/officeDocument/2006/relationships/image" Target="../media/image57.jpeg"/><Relationship Id="rId6" Type="http://schemas.openxmlformats.org/officeDocument/2006/relationships/image" Target="../media/image62.jpeg"/><Relationship Id="rId11" Type="http://schemas.openxmlformats.org/officeDocument/2006/relationships/image" Target="../media/image67.jpeg"/><Relationship Id="rId24" Type="http://schemas.openxmlformats.org/officeDocument/2006/relationships/image" Target="../media/image79.emf"/><Relationship Id="rId5" Type="http://schemas.openxmlformats.org/officeDocument/2006/relationships/image" Target="../media/image61.jpeg"/><Relationship Id="rId15" Type="http://schemas.openxmlformats.org/officeDocument/2006/relationships/image" Target="../media/image71.jpeg"/><Relationship Id="rId23" Type="http://schemas.openxmlformats.org/officeDocument/2006/relationships/image" Target="../media/image78.jpeg"/><Relationship Id="rId10" Type="http://schemas.openxmlformats.org/officeDocument/2006/relationships/image" Target="../media/image66.jpeg"/><Relationship Id="rId19" Type="http://schemas.openxmlformats.org/officeDocument/2006/relationships/image" Target="../media/image74.png"/><Relationship Id="rId4" Type="http://schemas.openxmlformats.org/officeDocument/2006/relationships/image" Target="../media/image60.jpeg"/><Relationship Id="rId9" Type="http://schemas.openxmlformats.org/officeDocument/2006/relationships/image" Target="../media/image65.jpeg"/><Relationship Id="rId14" Type="http://schemas.openxmlformats.org/officeDocument/2006/relationships/image" Target="../media/image70.jpeg"/><Relationship Id="rId22" Type="http://schemas.openxmlformats.org/officeDocument/2006/relationships/image" Target="../media/image77.jpeg"/><Relationship Id="rId27" Type="http://schemas.openxmlformats.org/officeDocument/2006/relationships/image" Target="../media/image82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07.jpeg"/><Relationship Id="rId21" Type="http://schemas.openxmlformats.org/officeDocument/2006/relationships/image" Target="../media/image103.jpeg"/><Relationship Id="rId42" Type="http://schemas.openxmlformats.org/officeDocument/2006/relationships/image" Target="../media/image123.jpeg"/><Relationship Id="rId47" Type="http://schemas.openxmlformats.org/officeDocument/2006/relationships/image" Target="../media/image128.jpeg"/><Relationship Id="rId63" Type="http://schemas.openxmlformats.org/officeDocument/2006/relationships/image" Target="../media/image144.jpeg"/><Relationship Id="rId68" Type="http://schemas.openxmlformats.org/officeDocument/2006/relationships/image" Target="../media/image149.emf"/><Relationship Id="rId7" Type="http://schemas.openxmlformats.org/officeDocument/2006/relationships/image" Target="../media/image89.jpeg"/><Relationship Id="rId71" Type="http://schemas.openxmlformats.org/officeDocument/2006/relationships/image" Target="../media/image152.jpeg"/><Relationship Id="rId2" Type="http://schemas.openxmlformats.org/officeDocument/2006/relationships/image" Target="../media/image84.jpeg"/><Relationship Id="rId16" Type="http://schemas.openxmlformats.org/officeDocument/2006/relationships/image" Target="../media/image98.jpeg"/><Relationship Id="rId29" Type="http://schemas.openxmlformats.org/officeDocument/2006/relationships/image" Target="../media/image110.jpeg"/><Relationship Id="rId11" Type="http://schemas.openxmlformats.org/officeDocument/2006/relationships/image" Target="../media/image93.png"/><Relationship Id="rId24" Type="http://schemas.openxmlformats.org/officeDocument/2006/relationships/image" Target="../media/image105.png"/><Relationship Id="rId32" Type="http://schemas.openxmlformats.org/officeDocument/2006/relationships/image" Target="../media/image113.jpeg"/><Relationship Id="rId37" Type="http://schemas.openxmlformats.org/officeDocument/2006/relationships/image" Target="../media/image118.jpeg"/><Relationship Id="rId40" Type="http://schemas.openxmlformats.org/officeDocument/2006/relationships/image" Target="../media/image121.jpeg"/><Relationship Id="rId45" Type="http://schemas.openxmlformats.org/officeDocument/2006/relationships/image" Target="../media/image126.jpeg"/><Relationship Id="rId53" Type="http://schemas.openxmlformats.org/officeDocument/2006/relationships/image" Target="../media/image134.jpeg"/><Relationship Id="rId58" Type="http://schemas.openxmlformats.org/officeDocument/2006/relationships/image" Target="../media/image139.png"/><Relationship Id="rId66" Type="http://schemas.openxmlformats.org/officeDocument/2006/relationships/image" Target="../media/image147.jpeg"/><Relationship Id="rId5" Type="http://schemas.openxmlformats.org/officeDocument/2006/relationships/image" Target="../media/image87.jpeg"/><Relationship Id="rId61" Type="http://schemas.openxmlformats.org/officeDocument/2006/relationships/image" Target="../media/image142.jpeg"/><Relationship Id="rId19" Type="http://schemas.openxmlformats.org/officeDocument/2006/relationships/image" Target="../media/image101.jpeg"/><Relationship Id="rId14" Type="http://schemas.openxmlformats.org/officeDocument/2006/relationships/image" Target="../media/image96.jpeg"/><Relationship Id="rId22" Type="http://schemas.openxmlformats.org/officeDocument/2006/relationships/hyperlink" Target="#&#1054;&#1075;&#1083;&#1072;&#1074;&#1083;&#1077;&#1085;&#1080;&#1077;!A1"/><Relationship Id="rId27" Type="http://schemas.openxmlformats.org/officeDocument/2006/relationships/image" Target="../media/image108.jpeg"/><Relationship Id="rId30" Type="http://schemas.openxmlformats.org/officeDocument/2006/relationships/image" Target="../media/image111.jpeg"/><Relationship Id="rId35" Type="http://schemas.openxmlformats.org/officeDocument/2006/relationships/image" Target="../media/image116.png"/><Relationship Id="rId43" Type="http://schemas.openxmlformats.org/officeDocument/2006/relationships/image" Target="../media/image124.jpeg"/><Relationship Id="rId48" Type="http://schemas.openxmlformats.org/officeDocument/2006/relationships/image" Target="../media/image129.jpeg"/><Relationship Id="rId56" Type="http://schemas.openxmlformats.org/officeDocument/2006/relationships/image" Target="../media/image137.jpeg"/><Relationship Id="rId64" Type="http://schemas.openxmlformats.org/officeDocument/2006/relationships/image" Target="../media/image145.jpeg"/><Relationship Id="rId69" Type="http://schemas.openxmlformats.org/officeDocument/2006/relationships/image" Target="../media/image150.emf"/><Relationship Id="rId8" Type="http://schemas.openxmlformats.org/officeDocument/2006/relationships/image" Target="../media/image90.jpeg"/><Relationship Id="rId51" Type="http://schemas.openxmlformats.org/officeDocument/2006/relationships/image" Target="../media/image132.jpeg"/><Relationship Id="rId3" Type="http://schemas.openxmlformats.org/officeDocument/2006/relationships/image" Target="../media/image85.jpeg"/><Relationship Id="rId12" Type="http://schemas.openxmlformats.org/officeDocument/2006/relationships/image" Target="../media/image94.png"/><Relationship Id="rId17" Type="http://schemas.openxmlformats.org/officeDocument/2006/relationships/image" Target="../media/image99.jpeg"/><Relationship Id="rId25" Type="http://schemas.openxmlformats.org/officeDocument/2006/relationships/image" Target="../media/image106.jpeg"/><Relationship Id="rId33" Type="http://schemas.openxmlformats.org/officeDocument/2006/relationships/image" Target="../media/image114.jpeg"/><Relationship Id="rId38" Type="http://schemas.openxmlformats.org/officeDocument/2006/relationships/image" Target="../media/image119.jpeg"/><Relationship Id="rId46" Type="http://schemas.openxmlformats.org/officeDocument/2006/relationships/image" Target="../media/image127.jpeg"/><Relationship Id="rId59" Type="http://schemas.openxmlformats.org/officeDocument/2006/relationships/image" Target="../media/image140.jpeg"/><Relationship Id="rId67" Type="http://schemas.openxmlformats.org/officeDocument/2006/relationships/image" Target="../media/image148.png"/><Relationship Id="rId20" Type="http://schemas.openxmlformats.org/officeDocument/2006/relationships/image" Target="../media/image102.jpeg"/><Relationship Id="rId41" Type="http://schemas.openxmlformats.org/officeDocument/2006/relationships/image" Target="../media/image122.jpeg"/><Relationship Id="rId54" Type="http://schemas.openxmlformats.org/officeDocument/2006/relationships/image" Target="../media/image135.jpeg"/><Relationship Id="rId62" Type="http://schemas.openxmlformats.org/officeDocument/2006/relationships/image" Target="../media/image143.jpeg"/><Relationship Id="rId70" Type="http://schemas.openxmlformats.org/officeDocument/2006/relationships/image" Target="../media/image151.emf"/><Relationship Id="rId1" Type="http://schemas.openxmlformats.org/officeDocument/2006/relationships/image" Target="../media/image83.jpeg"/><Relationship Id="rId6" Type="http://schemas.openxmlformats.org/officeDocument/2006/relationships/image" Target="../media/image88.jpeg"/><Relationship Id="rId15" Type="http://schemas.openxmlformats.org/officeDocument/2006/relationships/image" Target="../media/image97.jpeg"/><Relationship Id="rId23" Type="http://schemas.openxmlformats.org/officeDocument/2006/relationships/image" Target="../media/image104.png"/><Relationship Id="rId28" Type="http://schemas.openxmlformats.org/officeDocument/2006/relationships/image" Target="../media/image109.jpeg"/><Relationship Id="rId36" Type="http://schemas.openxmlformats.org/officeDocument/2006/relationships/image" Target="../media/image117.jpeg"/><Relationship Id="rId49" Type="http://schemas.openxmlformats.org/officeDocument/2006/relationships/image" Target="../media/image130.jpeg"/><Relationship Id="rId57" Type="http://schemas.openxmlformats.org/officeDocument/2006/relationships/image" Target="../media/image138.png"/><Relationship Id="rId10" Type="http://schemas.openxmlformats.org/officeDocument/2006/relationships/image" Target="../media/image92.jpeg"/><Relationship Id="rId31" Type="http://schemas.openxmlformats.org/officeDocument/2006/relationships/image" Target="../media/image112.jpeg"/><Relationship Id="rId44" Type="http://schemas.openxmlformats.org/officeDocument/2006/relationships/image" Target="../media/image125.jpeg"/><Relationship Id="rId52" Type="http://schemas.openxmlformats.org/officeDocument/2006/relationships/image" Target="../media/image133.jpeg"/><Relationship Id="rId60" Type="http://schemas.openxmlformats.org/officeDocument/2006/relationships/image" Target="../media/image141.jpeg"/><Relationship Id="rId65" Type="http://schemas.openxmlformats.org/officeDocument/2006/relationships/image" Target="../media/image146.jpeg"/><Relationship Id="rId4" Type="http://schemas.openxmlformats.org/officeDocument/2006/relationships/image" Target="../media/image86.jpeg"/><Relationship Id="rId9" Type="http://schemas.openxmlformats.org/officeDocument/2006/relationships/image" Target="../media/image91.png"/><Relationship Id="rId13" Type="http://schemas.openxmlformats.org/officeDocument/2006/relationships/image" Target="../media/image95.jpeg"/><Relationship Id="rId18" Type="http://schemas.openxmlformats.org/officeDocument/2006/relationships/image" Target="../media/image100.jpeg"/><Relationship Id="rId39" Type="http://schemas.openxmlformats.org/officeDocument/2006/relationships/image" Target="../media/image120.jpeg"/><Relationship Id="rId34" Type="http://schemas.openxmlformats.org/officeDocument/2006/relationships/image" Target="../media/image115.jpeg"/><Relationship Id="rId50" Type="http://schemas.openxmlformats.org/officeDocument/2006/relationships/image" Target="../media/image131.jpeg"/><Relationship Id="rId55" Type="http://schemas.openxmlformats.org/officeDocument/2006/relationships/image" Target="../media/image13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8.jpeg"/><Relationship Id="rId13" Type="http://schemas.openxmlformats.org/officeDocument/2006/relationships/image" Target="../media/image163.jpeg"/><Relationship Id="rId18" Type="http://schemas.openxmlformats.org/officeDocument/2006/relationships/image" Target="../media/image168.png"/><Relationship Id="rId3" Type="http://schemas.openxmlformats.org/officeDocument/2006/relationships/image" Target="../media/image104.png"/><Relationship Id="rId21" Type="http://schemas.openxmlformats.org/officeDocument/2006/relationships/image" Target="../media/image171.png"/><Relationship Id="rId7" Type="http://schemas.openxmlformats.org/officeDocument/2006/relationships/image" Target="../media/image157.jpeg"/><Relationship Id="rId12" Type="http://schemas.openxmlformats.org/officeDocument/2006/relationships/image" Target="../media/image162.png"/><Relationship Id="rId17" Type="http://schemas.openxmlformats.org/officeDocument/2006/relationships/image" Target="../media/image167.png"/><Relationship Id="rId2" Type="http://schemas.openxmlformats.org/officeDocument/2006/relationships/hyperlink" Target="#&#1054;&#1075;&#1083;&#1072;&#1074;&#1083;&#1077;&#1085;&#1080;&#1077;!A1"/><Relationship Id="rId16" Type="http://schemas.openxmlformats.org/officeDocument/2006/relationships/image" Target="../media/image166.jpeg"/><Relationship Id="rId20" Type="http://schemas.openxmlformats.org/officeDocument/2006/relationships/image" Target="../media/image170.png"/><Relationship Id="rId1" Type="http://schemas.openxmlformats.org/officeDocument/2006/relationships/image" Target="../media/image153.jpeg"/><Relationship Id="rId6" Type="http://schemas.openxmlformats.org/officeDocument/2006/relationships/image" Target="../media/image156.jpeg"/><Relationship Id="rId11" Type="http://schemas.openxmlformats.org/officeDocument/2006/relationships/image" Target="../media/image161.jpeg"/><Relationship Id="rId5" Type="http://schemas.openxmlformats.org/officeDocument/2006/relationships/image" Target="../media/image155.jpeg"/><Relationship Id="rId15" Type="http://schemas.openxmlformats.org/officeDocument/2006/relationships/image" Target="../media/image165.jpeg"/><Relationship Id="rId23" Type="http://schemas.openxmlformats.org/officeDocument/2006/relationships/image" Target="../media/image173.emf"/><Relationship Id="rId10" Type="http://schemas.openxmlformats.org/officeDocument/2006/relationships/image" Target="../media/image160.jpeg"/><Relationship Id="rId19" Type="http://schemas.openxmlformats.org/officeDocument/2006/relationships/image" Target="../media/image169.jpeg"/><Relationship Id="rId4" Type="http://schemas.openxmlformats.org/officeDocument/2006/relationships/image" Target="../media/image154.png"/><Relationship Id="rId9" Type="http://schemas.openxmlformats.org/officeDocument/2006/relationships/image" Target="../media/image159.jpeg"/><Relationship Id="rId14" Type="http://schemas.openxmlformats.org/officeDocument/2006/relationships/image" Target="../media/image164.jpeg"/><Relationship Id="rId22" Type="http://schemas.openxmlformats.org/officeDocument/2006/relationships/image" Target="../media/image172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0.jpeg"/><Relationship Id="rId13" Type="http://schemas.openxmlformats.org/officeDocument/2006/relationships/image" Target="../media/image184.jpeg"/><Relationship Id="rId18" Type="http://schemas.openxmlformats.org/officeDocument/2006/relationships/image" Target="../media/image189.png"/><Relationship Id="rId3" Type="http://schemas.openxmlformats.org/officeDocument/2006/relationships/image" Target="../media/image175.png"/><Relationship Id="rId21" Type="http://schemas.openxmlformats.org/officeDocument/2006/relationships/image" Target="../media/image192.jpeg"/><Relationship Id="rId7" Type="http://schemas.openxmlformats.org/officeDocument/2006/relationships/image" Target="../media/image179.jpeg"/><Relationship Id="rId12" Type="http://schemas.openxmlformats.org/officeDocument/2006/relationships/image" Target="../media/image183.jpeg"/><Relationship Id="rId17" Type="http://schemas.openxmlformats.org/officeDocument/2006/relationships/image" Target="../media/image188.jpeg"/><Relationship Id="rId25" Type="http://schemas.openxmlformats.org/officeDocument/2006/relationships/image" Target="../media/image196.png"/><Relationship Id="rId2" Type="http://schemas.openxmlformats.org/officeDocument/2006/relationships/hyperlink" Target="#&#1054;&#1075;&#1083;&#1072;&#1074;&#1083;&#1077;&#1085;&#1080;&#1077;!A1"/><Relationship Id="rId16" Type="http://schemas.openxmlformats.org/officeDocument/2006/relationships/image" Target="../media/image187.jpeg"/><Relationship Id="rId20" Type="http://schemas.openxmlformats.org/officeDocument/2006/relationships/image" Target="../media/image191.jpeg"/><Relationship Id="rId1" Type="http://schemas.openxmlformats.org/officeDocument/2006/relationships/image" Target="../media/image174.png"/><Relationship Id="rId6" Type="http://schemas.openxmlformats.org/officeDocument/2006/relationships/image" Target="../media/image178.jpeg"/><Relationship Id="rId11" Type="http://schemas.openxmlformats.org/officeDocument/2006/relationships/image" Target="../media/image83.jpeg"/><Relationship Id="rId24" Type="http://schemas.openxmlformats.org/officeDocument/2006/relationships/image" Target="../media/image195.jpeg"/><Relationship Id="rId5" Type="http://schemas.openxmlformats.org/officeDocument/2006/relationships/image" Target="../media/image177.jpeg"/><Relationship Id="rId15" Type="http://schemas.openxmlformats.org/officeDocument/2006/relationships/image" Target="../media/image186.jpeg"/><Relationship Id="rId23" Type="http://schemas.openxmlformats.org/officeDocument/2006/relationships/image" Target="../media/image194.jpeg"/><Relationship Id="rId10" Type="http://schemas.openxmlformats.org/officeDocument/2006/relationships/image" Target="../media/image182.jpeg"/><Relationship Id="rId19" Type="http://schemas.openxmlformats.org/officeDocument/2006/relationships/image" Target="../media/image190.jpeg"/><Relationship Id="rId4" Type="http://schemas.openxmlformats.org/officeDocument/2006/relationships/image" Target="../media/image176.png"/><Relationship Id="rId9" Type="http://schemas.openxmlformats.org/officeDocument/2006/relationships/image" Target="../media/image181.jpeg"/><Relationship Id="rId14" Type="http://schemas.openxmlformats.org/officeDocument/2006/relationships/image" Target="../media/image185.jpeg"/><Relationship Id="rId22" Type="http://schemas.openxmlformats.org/officeDocument/2006/relationships/image" Target="../media/image193.emf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9.jpeg"/><Relationship Id="rId18" Type="http://schemas.openxmlformats.org/officeDocument/2006/relationships/image" Target="../media/image214.jpeg"/><Relationship Id="rId26" Type="http://schemas.openxmlformats.org/officeDocument/2006/relationships/image" Target="../media/image222.jpeg"/><Relationship Id="rId3" Type="http://schemas.openxmlformats.org/officeDocument/2006/relationships/image" Target="../media/image199.jpeg"/><Relationship Id="rId21" Type="http://schemas.openxmlformats.org/officeDocument/2006/relationships/image" Target="../media/image217.jpeg"/><Relationship Id="rId34" Type="http://schemas.openxmlformats.org/officeDocument/2006/relationships/image" Target="../media/image228.jpeg"/><Relationship Id="rId7" Type="http://schemas.openxmlformats.org/officeDocument/2006/relationships/image" Target="../media/image203.jpeg"/><Relationship Id="rId12" Type="http://schemas.openxmlformats.org/officeDocument/2006/relationships/image" Target="../media/image208.jpeg"/><Relationship Id="rId17" Type="http://schemas.openxmlformats.org/officeDocument/2006/relationships/image" Target="../media/image213.jpeg"/><Relationship Id="rId25" Type="http://schemas.openxmlformats.org/officeDocument/2006/relationships/image" Target="../media/image221.jpeg"/><Relationship Id="rId33" Type="http://schemas.openxmlformats.org/officeDocument/2006/relationships/image" Target="../media/image227.emf"/><Relationship Id="rId2" Type="http://schemas.openxmlformats.org/officeDocument/2006/relationships/image" Target="../media/image198.jpeg"/><Relationship Id="rId16" Type="http://schemas.openxmlformats.org/officeDocument/2006/relationships/image" Target="../media/image212.jpeg"/><Relationship Id="rId20" Type="http://schemas.openxmlformats.org/officeDocument/2006/relationships/image" Target="../media/image216.jpeg"/><Relationship Id="rId29" Type="http://schemas.openxmlformats.org/officeDocument/2006/relationships/hyperlink" Target="#&#1054;&#1075;&#1083;&#1072;&#1074;&#1083;&#1077;&#1085;&#1080;&#1077;!A1"/><Relationship Id="rId1" Type="http://schemas.openxmlformats.org/officeDocument/2006/relationships/image" Target="../media/image197.jpeg"/><Relationship Id="rId6" Type="http://schemas.openxmlformats.org/officeDocument/2006/relationships/image" Target="../media/image202.jpeg"/><Relationship Id="rId11" Type="http://schemas.openxmlformats.org/officeDocument/2006/relationships/image" Target="../media/image207.jpeg"/><Relationship Id="rId24" Type="http://schemas.openxmlformats.org/officeDocument/2006/relationships/image" Target="../media/image220.jpeg"/><Relationship Id="rId32" Type="http://schemas.openxmlformats.org/officeDocument/2006/relationships/image" Target="../media/image226.emf"/><Relationship Id="rId5" Type="http://schemas.openxmlformats.org/officeDocument/2006/relationships/image" Target="../media/image201.jpeg"/><Relationship Id="rId15" Type="http://schemas.openxmlformats.org/officeDocument/2006/relationships/image" Target="../media/image211.jpeg"/><Relationship Id="rId23" Type="http://schemas.openxmlformats.org/officeDocument/2006/relationships/image" Target="../media/image219.jpeg"/><Relationship Id="rId28" Type="http://schemas.openxmlformats.org/officeDocument/2006/relationships/image" Target="../media/image224.jpeg"/><Relationship Id="rId10" Type="http://schemas.openxmlformats.org/officeDocument/2006/relationships/image" Target="../media/image206.jpeg"/><Relationship Id="rId19" Type="http://schemas.openxmlformats.org/officeDocument/2006/relationships/image" Target="../media/image215.jpeg"/><Relationship Id="rId31" Type="http://schemas.openxmlformats.org/officeDocument/2006/relationships/image" Target="../media/image225.png"/><Relationship Id="rId4" Type="http://schemas.openxmlformats.org/officeDocument/2006/relationships/image" Target="../media/image200.jpeg"/><Relationship Id="rId9" Type="http://schemas.openxmlformats.org/officeDocument/2006/relationships/image" Target="../media/image205.jpeg"/><Relationship Id="rId14" Type="http://schemas.openxmlformats.org/officeDocument/2006/relationships/image" Target="../media/image210.jpeg"/><Relationship Id="rId22" Type="http://schemas.openxmlformats.org/officeDocument/2006/relationships/image" Target="../media/image218.jpeg"/><Relationship Id="rId27" Type="http://schemas.openxmlformats.org/officeDocument/2006/relationships/image" Target="../media/image223.jpeg"/><Relationship Id="rId30" Type="http://schemas.openxmlformats.org/officeDocument/2006/relationships/image" Target="../media/image104.png"/><Relationship Id="rId8" Type="http://schemas.openxmlformats.org/officeDocument/2006/relationships/image" Target="../media/image204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230.jpeg"/><Relationship Id="rId1" Type="http://schemas.openxmlformats.org/officeDocument/2006/relationships/image" Target="../media/image229.jpeg"/><Relationship Id="rId5" Type="http://schemas.openxmlformats.org/officeDocument/2006/relationships/image" Target="../media/image232.png"/><Relationship Id="rId4" Type="http://schemas.openxmlformats.org/officeDocument/2006/relationships/image" Target="../media/image2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1143000</xdr:colOff>
      <xdr:row>20</xdr:row>
      <xdr:rowOff>0</xdr:rowOff>
    </xdr:from>
    <xdr:to>
      <xdr:col>2</xdr:col>
      <xdr:colOff>2219325</xdr:colOff>
      <xdr:row>20</xdr:row>
      <xdr:rowOff>0</xdr:rowOff>
    </xdr:to>
    <xdr:pic>
      <xdr:nvPicPr>
        <xdr:cNvPr id="2057" name="Picture 2">
          <a:extLst>
            <a:ext uri="{FF2B5EF4-FFF2-40B4-BE49-F238E27FC236}">
              <a16:creationId xmlns:a16="http://schemas.microsoft.com/office/drawing/2014/main" id="{76AE61F5-25E4-457C-9155-6C1627E0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3971925"/>
          <a:ext cx="10763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2</xdr:col>
      <xdr:colOff>1104900</xdr:colOff>
      <xdr:row>186</xdr:row>
      <xdr:rowOff>0</xdr:rowOff>
    </xdr:from>
    <xdr:to>
      <xdr:col>2</xdr:col>
      <xdr:colOff>2286000</xdr:colOff>
      <xdr:row>186</xdr:row>
      <xdr:rowOff>0</xdr:rowOff>
    </xdr:to>
    <xdr:pic>
      <xdr:nvPicPr>
        <xdr:cNvPr id="2058" name="Picture 2">
          <a:extLst>
            <a:ext uri="{FF2B5EF4-FFF2-40B4-BE49-F238E27FC236}">
              <a16:creationId xmlns:a16="http://schemas.microsoft.com/office/drawing/2014/main" id="{F49936BB-62EA-41E7-9AFE-19C6E2981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35594925"/>
          <a:ext cx="118110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819150</xdr:colOff>
      <xdr:row>4</xdr:row>
      <xdr:rowOff>123825</xdr:rowOff>
    </xdr:to>
    <xdr:pic>
      <xdr:nvPicPr>
        <xdr:cNvPr id="2059" name="Рисунок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13A831-B939-44C8-9742-4C5F9903A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19150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95250</xdr:colOff>
      <xdr:row>0</xdr:row>
      <xdr:rowOff>57150</xdr:rowOff>
    </xdr:from>
    <xdr:to>
      <xdr:col>4</xdr:col>
      <xdr:colOff>447675</xdr:colOff>
      <xdr:row>4</xdr:row>
      <xdr:rowOff>19050</xdr:rowOff>
    </xdr:to>
    <xdr:pic>
      <xdr:nvPicPr>
        <xdr:cNvPr id="2060" name="Рисунок 6">
          <a:extLst>
            <a:ext uri="{FF2B5EF4-FFF2-40B4-BE49-F238E27FC236}">
              <a16:creationId xmlns:a16="http://schemas.microsoft.com/office/drawing/2014/main" id="{70F13C31-21FF-4148-9132-BA6DF0FF3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57150"/>
          <a:ext cx="4829175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1685925</xdr:colOff>
      <xdr:row>0</xdr:row>
      <xdr:rowOff>0</xdr:rowOff>
    </xdr:from>
    <xdr:to>
      <xdr:col>8</xdr:col>
      <xdr:colOff>11906</xdr:colOff>
      <xdr:row>5</xdr:row>
      <xdr:rowOff>0</xdr:rowOff>
    </xdr:to>
    <xdr:pic>
      <xdr:nvPicPr>
        <xdr:cNvPr id="2061" name="Рисунок 9">
          <a:extLst>
            <a:ext uri="{FF2B5EF4-FFF2-40B4-BE49-F238E27FC236}">
              <a16:creationId xmlns:a16="http://schemas.microsoft.com/office/drawing/2014/main" id="{6943D606-17DB-4E8B-84AA-221058E5E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2647950" cy="110728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11</xdr:row>
      <xdr:rowOff>133350</xdr:rowOff>
    </xdr:from>
    <xdr:to>
      <xdr:col>0</xdr:col>
      <xdr:colOff>1514475</xdr:colOff>
      <xdr:row>11</xdr:row>
      <xdr:rowOff>942975</xdr:rowOff>
    </xdr:to>
    <xdr:pic>
      <xdr:nvPicPr>
        <xdr:cNvPr id="11279" name="Рисунок 12">
          <a:extLst>
            <a:ext uri="{FF2B5EF4-FFF2-40B4-BE49-F238E27FC236}">
              <a16:creationId xmlns:a16="http://schemas.microsoft.com/office/drawing/2014/main" id="{DFB90A03-665A-4462-B7B9-3DD7CD8C2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010525"/>
          <a:ext cx="1428750" cy="809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238125</xdr:colOff>
      <xdr:row>12</xdr:row>
      <xdr:rowOff>47625</xdr:rowOff>
    </xdr:from>
    <xdr:to>
      <xdr:col>0</xdr:col>
      <xdr:colOff>1314450</xdr:colOff>
      <xdr:row>12</xdr:row>
      <xdr:rowOff>1009650</xdr:rowOff>
    </xdr:to>
    <xdr:pic>
      <xdr:nvPicPr>
        <xdr:cNvPr id="11280" name="Рисунок 13">
          <a:extLst>
            <a:ext uri="{FF2B5EF4-FFF2-40B4-BE49-F238E27FC236}">
              <a16:creationId xmlns:a16="http://schemas.microsoft.com/office/drawing/2014/main" id="{4A011751-F8A1-4C56-832C-97AB9D551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8991600"/>
          <a:ext cx="107632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7</xdr:row>
      <xdr:rowOff>323850</xdr:rowOff>
    </xdr:from>
    <xdr:to>
      <xdr:col>0</xdr:col>
      <xdr:colOff>1524000</xdr:colOff>
      <xdr:row>7</xdr:row>
      <xdr:rowOff>1190625</xdr:rowOff>
    </xdr:to>
    <xdr:pic>
      <xdr:nvPicPr>
        <xdr:cNvPr id="11281" name="Google Shape;257;p29">
          <a:extLst>
            <a:ext uri="{FF2B5EF4-FFF2-40B4-BE49-F238E27FC236}">
              <a16:creationId xmlns:a16="http://schemas.microsoft.com/office/drawing/2014/main" id="{241A7993-D741-4556-BE0A-4E7879A4E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91" t="20798" r="7793" b="10423"/>
        <a:stretch>
          <a:fillRect/>
        </a:stretch>
      </xdr:blipFill>
      <xdr:spPr bwMode="auto">
        <a:xfrm>
          <a:off x="76200" y="2257425"/>
          <a:ext cx="1447800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7291" t="20798" r="7793" b="10423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66675</xdr:colOff>
      <xdr:row>8</xdr:row>
      <xdr:rowOff>447675</xdr:rowOff>
    </xdr:from>
    <xdr:to>
      <xdr:col>0</xdr:col>
      <xdr:colOff>1533525</xdr:colOff>
      <xdr:row>8</xdr:row>
      <xdr:rowOff>1200150</xdr:rowOff>
    </xdr:to>
    <xdr:pic>
      <xdr:nvPicPr>
        <xdr:cNvPr id="11282" name="Google Shape;109;p18">
          <a:extLst>
            <a:ext uri="{FF2B5EF4-FFF2-40B4-BE49-F238E27FC236}">
              <a16:creationId xmlns:a16="http://schemas.microsoft.com/office/drawing/2014/main" id="{47484F79-D110-4ABC-B118-34E98AC1F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90" t="20206" r="11545" b="13530"/>
        <a:stretch>
          <a:fillRect/>
        </a:stretch>
      </xdr:blipFill>
      <xdr:spPr bwMode="auto">
        <a:xfrm>
          <a:off x="66675" y="3867150"/>
          <a:ext cx="1466850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1290" t="20206" r="11545" b="1353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819150</xdr:colOff>
      <xdr:row>4</xdr:row>
      <xdr:rowOff>66675</xdr:rowOff>
    </xdr:to>
    <xdr:pic>
      <xdr:nvPicPr>
        <xdr:cNvPr id="11283" name="Рисунок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A3562E-268F-46BD-B5E3-49C66E76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19150" cy="885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1076325</xdr:colOff>
      <xdr:row>0</xdr:row>
      <xdr:rowOff>57150</xdr:rowOff>
    </xdr:from>
    <xdr:to>
      <xdr:col>7</xdr:col>
      <xdr:colOff>0</xdr:colOff>
      <xdr:row>4</xdr:row>
      <xdr:rowOff>104775</xdr:rowOff>
    </xdr:to>
    <xdr:pic>
      <xdr:nvPicPr>
        <xdr:cNvPr id="11284" name="Рисунок 18">
          <a:extLst>
            <a:ext uri="{FF2B5EF4-FFF2-40B4-BE49-F238E27FC236}">
              <a16:creationId xmlns:a16="http://schemas.microsoft.com/office/drawing/2014/main" id="{430E8F21-F8FE-44AB-8F1D-6BB03F21A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7150"/>
          <a:ext cx="4000500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85725</xdr:colOff>
      <xdr:row>9</xdr:row>
      <xdr:rowOff>295275</xdr:rowOff>
    </xdr:from>
    <xdr:to>
      <xdr:col>0</xdr:col>
      <xdr:colOff>1524000</xdr:colOff>
      <xdr:row>9</xdr:row>
      <xdr:rowOff>1190625</xdr:rowOff>
    </xdr:to>
    <xdr:pic>
      <xdr:nvPicPr>
        <xdr:cNvPr id="11285" name="Рисунок 19">
          <a:extLst>
            <a:ext uri="{FF2B5EF4-FFF2-40B4-BE49-F238E27FC236}">
              <a16:creationId xmlns:a16="http://schemas.microsoft.com/office/drawing/2014/main" id="{0E61B125-37F8-47B9-AF53-D5D6DE23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200650"/>
          <a:ext cx="1438275" cy="895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85725</xdr:colOff>
      <xdr:row>10</xdr:row>
      <xdr:rowOff>285750</xdr:rowOff>
    </xdr:from>
    <xdr:to>
      <xdr:col>0</xdr:col>
      <xdr:colOff>1524000</xdr:colOff>
      <xdr:row>10</xdr:row>
      <xdr:rowOff>1181100</xdr:rowOff>
    </xdr:to>
    <xdr:pic>
      <xdr:nvPicPr>
        <xdr:cNvPr id="11286" name="Рисунок 20">
          <a:extLst>
            <a:ext uri="{FF2B5EF4-FFF2-40B4-BE49-F238E27FC236}">
              <a16:creationId xmlns:a16="http://schemas.microsoft.com/office/drawing/2014/main" id="{EA5C110B-8040-48FC-9757-D70EFD8F8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677025"/>
          <a:ext cx="1438275" cy="895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14</xdr:row>
      <xdr:rowOff>323850</xdr:rowOff>
    </xdr:from>
    <xdr:to>
      <xdr:col>0</xdr:col>
      <xdr:colOff>1552575</xdr:colOff>
      <xdr:row>16</xdr:row>
      <xdr:rowOff>161925</xdr:rowOff>
    </xdr:to>
    <xdr:pic>
      <xdr:nvPicPr>
        <xdr:cNvPr id="12304" name="Рисунок 43">
          <a:extLst>
            <a:ext uri="{FF2B5EF4-FFF2-40B4-BE49-F238E27FC236}">
              <a16:creationId xmlns:a16="http://schemas.microsoft.com/office/drawing/2014/main" id="{271328CC-A2DA-4158-AC7A-5BA01F06A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610475"/>
          <a:ext cx="1504950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47625</xdr:colOff>
      <xdr:row>18</xdr:row>
      <xdr:rowOff>200025</xdr:rowOff>
    </xdr:from>
    <xdr:to>
      <xdr:col>0</xdr:col>
      <xdr:colOff>1590675</xdr:colOff>
      <xdr:row>20</xdr:row>
      <xdr:rowOff>66675</xdr:rowOff>
    </xdr:to>
    <xdr:pic>
      <xdr:nvPicPr>
        <xdr:cNvPr id="12305" name="Рисунок 44">
          <a:extLst>
            <a:ext uri="{FF2B5EF4-FFF2-40B4-BE49-F238E27FC236}">
              <a16:creationId xmlns:a16="http://schemas.microsoft.com/office/drawing/2014/main" id="{6622668C-A2EF-4C21-97DB-A77063CD8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934450"/>
          <a:ext cx="1543050" cy="609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114300</xdr:colOff>
      <xdr:row>22</xdr:row>
      <xdr:rowOff>104775</xdr:rowOff>
    </xdr:from>
    <xdr:to>
      <xdr:col>0</xdr:col>
      <xdr:colOff>1581150</xdr:colOff>
      <xdr:row>23</xdr:row>
      <xdr:rowOff>352425</xdr:rowOff>
    </xdr:to>
    <xdr:pic>
      <xdr:nvPicPr>
        <xdr:cNvPr id="12306" name="Рисунок 45">
          <a:extLst>
            <a:ext uri="{FF2B5EF4-FFF2-40B4-BE49-F238E27FC236}">
              <a16:creationId xmlns:a16="http://schemas.microsoft.com/office/drawing/2014/main" id="{CBAA2332-41F6-492B-9B91-13B40EDFA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344150"/>
          <a:ext cx="1466850" cy="609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295275</xdr:colOff>
      <xdr:row>9</xdr:row>
      <xdr:rowOff>85725</xdr:rowOff>
    </xdr:from>
    <xdr:to>
      <xdr:col>0</xdr:col>
      <xdr:colOff>1323975</xdr:colOff>
      <xdr:row>9</xdr:row>
      <xdr:rowOff>981075</xdr:rowOff>
    </xdr:to>
    <xdr:pic>
      <xdr:nvPicPr>
        <xdr:cNvPr id="12307" name="Рисунок 5">
          <a:extLst>
            <a:ext uri="{FF2B5EF4-FFF2-40B4-BE49-F238E27FC236}">
              <a16:creationId xmlns:a16="http://schemas.microsoft.com/office/drawing/2014/main" id="{BDBA405C-CE05-427A-B8A0-AC811ED1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05200"/>
          <a:ext cx="1028700" cy="895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428625</xdr:colOff>
      <xdr:row>8</xdr:row>
      <xdr:rowOff>123825</xdr:rowOff>
    </xdr:from>
    <xdr:to>
      <xdr:col>0</xdr:col>
      <xdr:colOff>1085850</xdr:colOff>
      <xdr:row>8</xdr:row>
      <xdr:rowOff>981075</xdr:rowOff>
    </xdr:to>
    <xdr:pic>
      <xdr:nvPicPr>
        <xdr:cNvPr id="12308" name="Picture 20">
          <a:extLst>
            <a:ext uri="{FF2B5EF4-FFF2-40B4-BE49-F238E27FC236}">
              <a16:creationId xmlns:a16="http://schemas.microsoft.com/office/drawing/2014/main" id="{2A091F83-98F6-41E0-9A21-5FE45B9E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65" t="7153" r="12231" b="7532"/>
        <a:stretch>
          <a:fillRect/>
        </a:stretch>
      </xdr:blipFill>
      <xdr:spPr bwMode="auto">
        <a:xfrm>
          <a:off x="428625" y="2476500"/>
          <a:ext cx="657225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0565" t="7153" r="12231" b="753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257175</xdr:colOff>
      <xdr:row>10</xdr:row>
      <xdr:rowOff>72118</xdr:rowOff>
    </xdr:from>
    <xdr:to>
      <xdr:col>0</xdr:col>
      <xdr:colOff>1314450</xdr:colOff>
      <xdr:row>10</xdr:row>
      <xdr:rowOff>1015093</xdr:rowOff>
    </xdr:to>
    <xdr:pic>
      <xdr:nvPicPr>
        <xdr:cNvPr id="12309" name="Picture 24">
          <a:extLst>
            <a:ext uri="{FF2B5EF4-FFF2-40B4-BE49-F238E27FC236}">
              <a16:creationId xmlns:a16="http://schemas.microsoft.com/office/drawing/2014/main" id="{9F8578AE-7DD4-4CE6-9A42-8722D4180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56" t="2640" r="16078" b="749"/>
        <a:stretch>
          <a:fillRect/>
        </a:stretch>
      </xdr:blipFill>
      <xdr:spPr bwMode="auto">
        <a:xfrm>
          <a:off x="257175" y="4572000"/>
          <a:ext cx="1057275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7856" t="2640" r="16078" b="74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400050</xdr:colOff>
      <xdr:row>11</xdr:row>
      <xdr:rowOff>66675</xdr:rowOff>
    </xdr:from>
    <xdr:to>
      <xdr:col>0</xdr:col>
      <xdr:colOff>1171575</xdr:colOff>
      <xdr:row>11</xdr:row>
      <xdr:rowOff>1000125</xdr:rowOff>
    </xdr:to>
    <xdr:pic>
      <xdr:nvPicPr>
        <xdr:cNvPr id="12310" name="Picture 22">
          <a:extLst>
            <a:ext uri="{FF2B5EF4-FFF2-40B4-BE49-F238E27FC236}">
              <a16:creationId xmlns:a16="http://schemas.microsoft.com/office/drawing/2014/main" id="{513CB418-3263-4BB3-972F-715B2FE12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5619750"/>
          <a:ext cx="771525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819150</xdr:colOff>
      <xdr:row>4</xdr:row>
      <xdr:rowOff>123825</xdr:rowOff>
    </xdr:to>
    <xdr:pic>
      <xdr:nvPicPr>
        <xdr:cNvPr id="12311" name="Рисунок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C96680E-DF92-4AC1-982B-EDF50C100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19150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104775</xdr:colOff>
      <xdr:row>0</xdr:row>
      <xdr:rowOff>95250</xdr:rowOff>
    </xdr:from>
    <xdr:to>
      <xdr:col>2</xdr:col>
      <xdr:colOff>3990975</xdr:colOff>
      <xdr:row>4</xdr:row>
      <xdr:rowOff>190500</xdr:rowOff>
    </xdr:to>
    <xdr:pic>
      <xdr:nvPicPr>
        <xdr:cNvPr id="12312" name="Рисунок 10">
          <a:extLst>
            <a:ext uri="{FF2B5EF4-FFF2-40B4-BE49-F238E27FC236}">
              <a16:creationId xmlns:a16="http://schemas.microsoft.com/office/drawing/2014/main" id="{2E25D2F8-E4AD-4614-A764-5D9859A40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95250"/>
          <a:ext cx="3886200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819150</xdr:colOff>
      <xdr:row>4</xdr:row>
      <xdr:rowOff>95250</xdr:rowOff>
    </xdr:to>
    <xdr:pic>
      <xdr:nvPicPr>
        <xdr:cNvPr id="13318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06CBF6-F5FF-4AE7-B0A4-A7AF66ECA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19150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742950</xdr:colOff>
      <xdr:row>0</xdr:row>
      <xdr:rowOff>47625</xdr:rowOff>
    </xdr:from>
    <xdr:to>
      <xdr:col>2</xdr:col>
      <xdr:colOff>4638675</xdr:colOff>
      <xdr:row>4</xdr:row>
      <xdr:rowOff>142875</xdr:rowOff>
    </xdr:to>
    <xdr:pic>
      <xdr:nvPicPr>
        <xdr:cNvPr id="13319" name="Рисунок 1">
          <a:extLst>
            <a:ext uri="{FF2B5EF4-FFF2-40B4-BE49-F238E27FC236}">
              <a16:creationId xmlns:a16="http://schemas.microsoft.com/office/drawing/2014/main" id="{03C4A02C-E1E5-41B5-BCD4-77C977DEE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7625"/>
          <a:ext cx="3895725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819150</xdr:colOff>
      <xdr:row>4</xdr:row>
      <xdr:rowOff>85725</xdr:rowOff>
    </xdr:to>
    <xdr:pic>
      <xdr:nvPicPr>
        <xdr:cNvPr id="14340" name="Рисуно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7C36B1-97A0-435F-805E-765F24D1A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191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0</xdr:row>
      <xdr:rowOff>57150</xdr:rowOff>
    </xdr:from>
    <xdr:to>
      <xdr:col>2</xdr:col>
      <xdr:colOff>1419225</xdr:colOff>
      <xdr:row>3</xdr:row>
      <xdr:rowOff>219075</xdr:rowOff>
    </xdr:to>
    <xdr:pic>
      <xdr:nvPicPr>
        <xdr:cNvPr id="14341" name="Рисунок 6">
          <a:extLst>
            <a:ext uri="{FF2B5EF4-FFF2-40B4-BE49-F238E27FC236}">
              <a16:creationId xmlns:a16="http://schemas.microsoft.com/office/drawing/2014/main" id="{1781FC67-B5F6-4367-ABEE-8F2DBA37C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57150"/>
          <a:ext cx="4048125" cy="847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9525</xdr:colOff>
      <xdr:row>4</xdr:row>
      <xdr:rowOff>123825</xdr:rowOff>
    </xdr:to>
    <xdr:pic>
      <xdr:nvPicPr>
        <xdr:cNvPr id="15365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C26D54-465C-40AB-B426-FD7BDBFD5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28675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1247775</xdr:colOff>
      <xdr:row>0</xdr:row>
      <xdr:rowOff>19050</xdr:rowOff>
    </xdr:from>
    <xdr:to>
      <xdr:col>2</xdr:col>
      <xdr:colOff>1628775</xdr:colOff>
      <xdr:row>3</xdr:row>
      <xdr:rowOff>209550</xdr:rowOff>
    </xdr:to>
    <xdr:pic>
      <xdr:nvPicPr>
        <xdr:cNvPr id="15366" name="Рисунок 2">
          <a:extLst>
            <a:ext uri="{FF2B5EF4-FFF2-40B4-BE49-F238E27FC236}">
              <a16:creationId xmlns:a16="http://schemas.microsoft.com/office/drawing/2014/main" id="{D40FB5C0-4726-44B2-9C93-FF4DF92F9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19050"/>
          <a:ext cx="3933825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1238250</xdr:colOff>
      <xdr:row>39</xdr:row>
      <xdr:rowOff>0</xdr:rowOff>
    </xdr:from>
    <xdr:to>
      <xdr:col>2</xdr:col>
      <xdr:colOff>2114550</xdr:colOff>
      <xdr:row>39</xdr:row>
      <xdr:rowOff>0</xdr:rowOff>
    </xdr:to>
    <xdr:pic>
      <xdr:nvPicPr>
        <xdr:cNvPr id="3086" name="Picture 1">
          <a:extLst>
            <a:ext uri="{FF2B5EF4-FFF2-40B4-BE49-F238E27FC236}">
              <a16:creationId xmlns:a16="http://schemas.microsoft.com/office/drawing/2014/main" id="{DA561E1F-FE8C-4B5C-9FAC-A121F6878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7886700"/>
          <a:ext cx="87630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2</xdr:col>
      <xdr:colOff>1143000</xdr:colOff>
      <xdr:row>23</xdr:row>
      <xdr:rowOff>0</xdr:rowOff>
    </xdr:from>
    <xdr:to>
      <xdr:col>2</xdr:col>
      <xdr:colOff>2209800</xdr:colOff>
      <xdr:row>23</xdr:row>
      <xdr:rowOff>0</xdr:rowOff>
    </xdr:to>
    <xdr:pic>
      <xdr:nvPicPr>
        <xdr:cNvPr id="3087" name="Picture 2">
          <a:extLst>
            <a:ext uri="{FF2B5EF4-FFF2-40B4-BE49-F238E27FC236}">
              <a16:creationId xmlns:a16="http://schemas.microsoft.com/office/drawing/2014/main" id="{62830CCE-21B9-46FD-A348-9009A2E12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4838700"/>
          <a:ext cx="106680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2</xdr:col>
      <xdr:colOff>1095375</xdr:colOff>
      <xdr:row>185</xdr:row>
      <xdr:rowOff>0</xdr:rowOff>
    </xdr:from>
    <xdr:to>
      <xdr:col>2</xdr:col>
      <xdr:colOff>2276475</xdr:colOff>
      <xdr:row>185</xdr:row>
      <xdr:rowOff>0</xdr:rowOff>
    </xdr:to>
    <xdr:pic>
      <xdr:nvPicPr>
        <xdr:cNvPr id="3088" name="Picture 2">
          <a:extLst>
            <a:ext uri="{FF2B5EF4-FFF2-40B4-BE49-F238E27FC236}">
              <a16:creationId xmlns:a16="http://schemas.microsoft.com/office/drawing/2014/main" id="{104D126E-6BA7-4E12-B427-8277A2F45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35718750"/>
          <a:ext cx="118110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819150</xdr:colOff>
      <xdr:row>4</xdr:row>
      <xdr:rowOff>123825</xdr:rowOff>
    </xdr:to>
    <xdr:pic>
      <xdr:nvPicPr>
        <xdr:cNvPr id="3089" name="Рисунок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A2DBD71-CAF5-4CA2-B963-9EAFDF2B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19150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285750</xdr:colOff>
      <xdr:row>0</xdr:row>
      <xdr:rowOff>133350</xdr:rowOff>
    </xdr:from>
    <xdr:to>
      <xdr:col>4</xdr:col>
      <xdr:colOff>638175</xdr:colOff>
      <xdr:row>4</xdr:row>
      <xdr:rowOff>95250</xdr:rowOff>
    </xdr:to>
    <xdr:pic>
      <xdr:nvPicPr>
        <xdr:cNvPr id="3090" name="Рисунок 6">
          <a:extLst>
            <a:ext uri="{FF2B5EF4-FFF2-40B4-BE49-F238E27FC236}">
              <a16:creationId xmlns:a16="http://schemas.microsoft.com/office/drawing/2014/main" id="{C5B0D941-4DAE-4C1E-88FE-BED80A217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133350"/>
          <a:ext cx="4105275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9</xdr:col>
      <xdr:colOff>0</xdr:colOff>
      <xdr:row>0</xdr:row>
      <xdr:rowOff>0</xdr:rowOff>
    </xdr:from>
    <xdr:to>
      <xdr:col>12</xdr:col>
      <xdr:colOff>0</xdr:colOff>
      <xdr:row>5</xdr:row>
      <xdr:rowOff>0</xdr:rowOff>
    </xdr:to>
    <xdr:pic>
      <xdr:nvPicPr>
        <xdr:cNvPr id="3091" name="Рисунок 7">
          <a:extLst>
            <a:ext uri="{FF2B5EF4-FFF2-40B4-BE49-F238E27FC236}">
              <a16:creationId xmlns:a16="http://schemas.microsoft.com/office/drawing/2014/main" id="{E30B268A-9A97-4441-BC96-35C04FD59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8725" y="0"/>
          <a:ext cx="2638425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12</xdr:row>
      <xdr:rowOff>95250</xdr:rowOff>
    </xdr:from>
    <xdr:to>
      <xdr:col>0</xdr:col>
      <xdr:colOff>590550</xdr:colOff>
      <xdr:row>12</xdr:row>
      <xdr:rowOff>571500</xdr:rowOff>
    </xdr:to>
    <xdr:pic>
      <xdr:nvPicPr>
        <xdr:cNvPr id="4106" name="Рисунок 1">
          <a:extLst>
            <a:ext uri="{FF2B5EF4-FFF2-40B4-BE49-F238E27FC236}">
              <a16:creationId xmlns:a16="http://schemas.microsoft.com/office/drawing/2014/main" id="{99DEF281-7A44-4567-8D30-70982AAE0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32" r="24077"/>
        <a:stretch>
          <a:fillRect/>
        </a:stretch>
      </xdr:blipFill>
      <xdr:spPr bwMode="auto">
        <a:xfrm>
          <a:off x="171450" y="7648575"/>
          <a:ext cx="419100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8232" r="24077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219075</xdr:colOff>
      <xdr:row>29</xdr:row>
      <xdr:rowOff>38100</xdr:rowOff>
    </xdr:from>
    <xdr:to>
      <xdr:col>0</xdr:col>
      <xdr:colOff>571500</xdr:colOff>
      <xdr:row>29</xdr:row>
      <xdr:rowOff>628650</xdr:rowOff>
    </xdr:to>
    <xdr:pic>
      <xdr:nvPicPr>
        <xdr:cNvPr id="4107" name="Рисунок 2">
          <a:extLst>
            <a:ext uri="{FF2B5EF4-FFF2-40B4-BE49-F238E27FC236}">
              <a16:creationId xmlns:a16="http://schemas.microsoft.com/office/drawing/2014/main" id="{C9CFF101-F9A5-4F6A-B899-2FF4F27F9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08" r="37683"/>
        <a:stretch>
          <a:fillRect/>
        </a:stretch>
      </xdr:blipFill>
      <xdr:spPr bwMode="auto">
        <a:xfrm>
          <a:off x="219075" y="19573875"/>
          <a:ext cx="352425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9808" r="37683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190500</xdr:colOff>
      <xdr:row>6</xdr:row>
      <xdr:rowOff>123825</xdr:rowOff>
    </xdr:from>
    <xdr:to>
      <xdr:col>0</xdr:col>
      <xdr:colOff>552450</xdr:colOff>
      <xdr:row>6</xdr:row>
      <xdr:rowOff>542925</xdr:rowOff>
    </xdr:to>
    <xdr:pic>
      <xdr:nvPicPr>
        <xdr:cNvPr id="4108" name="Рисунок 3">
          <a:extLst>
            <a:ext uri="{FF2B5EF4-FFF2-40B4-BE49-F238E27FC236}">
              <a16:creationId xmlns:a16="http://schemas.microsoft.com/office/drawing/2014/main" id="{9DF12F3F-558F-4A4E-9CCB-996FD0E7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17" t="5286" r="31239" b="9764"/>
        <a:stretch>
          <a:fillRect/>
        </a:stretch>
      </xdr:blipFill>
      <xdr:spPr bwMode="auto">
        <a:xfrm>
          <a:off x="190500" y="3448050"/>
          <a:ext cx="36195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8517" t="5286" r="31239" b="976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200025</xdr:colOff>
      <xdr:row>14</xdr:row>
      <xdr:rowOff>57150</xdr:rowOff>
    </xdr:from>
    <xdr:to>
      <xdr:col>0</xdr:col>
      <xdr:colOff>590550</xdr:colOff>
      <xdr:row>14</xdr:row>
      <xdr:rowOff>619125</xdr:rowOff>
    </xdr:to>
    <xdr:pic>
      <xdr:nvPicPr>
        <xdr:cNvPr id="4109" name="Рисунок 4">
          <a:extLst>
            <a:ext uri="{FF2B5EF4-FFF2-40B4-BE49-F238E27FC236}">
              <a16:creationId xmlns:a16="http://schemas.microsoft.com/office/drawing/2014/main" id="{0A6D936E-E460-490A-9959-7F12DD45E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020175"/>
          <a:ext cx="390525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161925</xdr:colOff>
      <xdr:row>15</xdr:row>
      <xdr:rowOff>57150</xdr:rowOff>
    </xdr:from>
    <xdr:to>
      <xdr:col>0</xdr:col>
      <xdr:colOff>533400</xdr:colOff>
      <xdr:row>15</xdr:row>
      <xdr:rowOff>600075</xdr:rowOff>
    </xdr:to>
    <xdr:pic>
      <xdr:nvPicPr>
        <xdr:cNvPr id="4110" name="Рисунок 5">
          <a:extLst>
            <a:ext uri="{FF2B5EF4-FFF2-40B4-BE49-F238E27FC236}">
              <a16:creationId xmlns:a16="http://schemas.microsoft.com/office/drawing/2014/main" id="{309339BB-8FF5-49EA-BC4C-D3CD100A2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725025"/>
          <a:ext cx="3714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123825</xdr:colOff>
      <xdr:row>2</xdr:row>
      <xdr:rowOff>114300</xdr:rowOff>
    </xdr:from>
    <xdr:to>
      <xdr:col>0</xdr:col>
      <xdr:colOff>657225</xdr:colOff>
      <xdr:row>2</xdr:row>
      <xdr:rowOff>590550</xdr:rowOff>
    </xdr:to>
    <xdr:pic>
      <xdr:nvPicPr>
        <xdr:cNvPr id="4111" name="Рисунок 6">
          <a:extLst>
            <a:ext uri="{FF2B5EF4-FFF2-40B4-BE49-F238E27FC236}">
              <a16:creationId xmlns:a16="http://schemas.microsoft.com/office/drawing/2014/main" id="{A4CB1B1D-460C-41B3-A6A9-CE1478A3D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19125"/>
          <a:ext cx="533400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142875</xdr:colOff>
      <xdr:row>3</xdr:row>
      <xdr:rowOff>104775</xdr:rowOff>
    </xdr:from>
    <xdr:to>
      <xdr:col>0</xdr:col>
      <xdr:colOff>552450</xdr:colOff>
      <xdr:row>3</xdr:row>
      <xdr:rowOff>628650</xdr:rowOff>
    </xdr:to>
    <xdr:pic>
      <xdr:nvPicPr>
        <xdr:cNvPr id="4112" name="Рисунок 7">
          <a:extLst>
            <a:ext uri="{FF2B5EF4-FFF2-40B4-BE49-F238E27FC236}">
              <a16:creationId xmlns:a16="http://schemas.microsoft.com/office/drawing/2014/main" id="{548B7BEB-4E55-4050-8B3A-5665E4FB0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314450"/>
          <a:ext cx="409575" cy="523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114300</xdr:colOff>
      <xdr:row>4</xdr:row>
      <xdr:rowOff>142875</xdr:rowOff>
    </xdr:from>
    <xdr:to>
      <xdr:col>0</xdr:col>
      <xdr:colOff>619125</xdr:colOff>
      <xdr:row>4</xdr:row>
      <xdr:rowOff>542925</xdr:rowOff>
    </xdr:to>
    <xdr:pic>
      <xdr:nvPicPr>
        <xdr:cNvPr id="4113" name="Рисунок 8">
          <a:extLst>
            <a:ext uri="{FF2B5EF4-FFF2-40B4-BE49-F238E27FC236}">
              <a16:creationId xmlns:a16="http://schemas.microsoft.com/office/drawing/2014/main" id="{3CBA9AC3-F2DA-450C-A67D-6917E665D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057400"/>
          <a:ext cx="504825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55</xdr:row>
      <xdr:rowOff>9525</xdr:rowOff>
    </xdr:from>
    <xdr:to>
      <xdr:col>0</xdr:col>
      <xdr:colOff>609600</xdr:colOff>
      <xdr:row>55</xdr:row>
      <xdr:rowOff>571500</xdr:rowOff>
    </xdr:to>
    <xdr:pic>
      <xdr:nvPicPr>
        <xdr:cNvPr id="4114" name="Рисунок 9">
          <a:extLst>
            <a:ext uri="{FF2B5EF4-FFF2-40B4-BE49-F238E27FC236}">
              <a16:creationId xmlns:a16="http://schemas.microsoft.com/office/drawing/2014/main" id="{6F5A2A95-1682-4AED-A386-822300725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5833050"/>
          <a:ext cx="533400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247650</xdr:colOff>
      <xdr:row>7</xdr:row>
      <xdr:rowOff>66675</xdr:rowOff>
    </xdr:from>
    <xdr:to>
      <xdr:col>0</xdr:col>
      <xdr:colOff>504825</xdr:colOff>
      <xdr:row>7</xdr:row>
      <xdr:rowOff>647700</xdr:rowOff>
    </xdr:to>
    <xdr:pic>
      <xdr:nvPicPr>
        <xdr:cNvPr id="4115" name="Рисунок 10">
          <a:extLst>
            <a:ext uri="{FF2B5EF4-FFF2-40B4-BE49-F238E27FC236}">
              <a16:creationId xmlns:a16="http://schemas.microsoft.com/office/drawing/2014/main" id="{CDE7C3D9-EE94-4054-8E0C-83D019AB1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095750"/>
          <a:ext cx="257175" cy="581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190500</xdr:colOff>
      <xdr:row>8</xdr:row>
      <xdr:rowOff>104775</xdr:rowOff>
    </xdr:from>
    <xdr:to>
      <xdr:col>0</xdr:col>
      <xdr:colOff>523875</xdr:colOff>
      <xdr:row>8</xdr:row>
      <xdr:rowOff>609600</xdr:rowOff>
    </xdr:to>
    <xdr:pic>
      <xdr:nvPicPr>
        <xdr:cNvPr id="4116" name="Рисунок 11">
          <a:extLst>
            <a:ext uri="{FF2B5EF4-FFF2-40B4-BE49-F238E27FC236}">
              <a16:creationId xmlns:a16="http://schemas.microsoft.com/office/drawing/2014/main" id="{4FC74FB4-F3DD-43B6-AF4B-4A8ABE944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838700"/>
          <a:ext cx="33337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238125</xdr:colOff>
      <xdr:row>9</xdr:row>
      <xdr:rowOff>19050</xdr:rowOff>
    </xdr:from>
    <xdr:to>
      <xdr:col>0</xdr:col>
      <xdr:colOff>533400</xdr:colOff>
      <xdr:row>9</xdr:row>
      <xdr:rowOff>657225</xdr:rowOff>
    </xdr:to>
    <xdr:pic>
      <xdr:nvPicPr>
        <xdr:cNvPr id="4117" name="Рисунок 12">
          <a:extLst>
            <a:ext uri="{FF2B5EF4-FFF2-40B4-BE49-F238E27FC236}">
              <a16:creationId xmlns:a16="http://schemas.microsoft.com/office/drawing/2014/main" id="{43C1559A-1A7F-4785-8C92-CF4EB7291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457825"/>
          <a:ext cx="295275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171450</xdr:colOff>
      <xdr:row>13</xdr:row>
      <xdr:rowOff>114300</xdr:rowOff>
    </xdr:from>
    <xdr:to>
      <xdr:col>0</xdr:col>
      <xdr:colOff>504825</xdr:colOff>
      <xdr:row>13</xdr:row>
      <xdr:rowOff>619125</xdr:rowOff>
    </xdr:to>
    <xdr:pic>
      <xdr:nvPicPr>
        <xdr:cNvPr id="4118" name="Рисунок 13">
          <a:extLst>
            <a:ext uri="{FF2B5EF4-FFF2-40B4-BE49-F238E27FC236}">
              <a16:creationId xmlns:a16="http://schemas.microsoft.com/office/drawing/2014/main" id="{BAB75AC1-6EBE-4CFB-805E-40CE00375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372475"/>
          <a:ext cx="33337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16</xdr:row>
      <xdr:rowOff>142875</xdr:rowOff>
    </xdr:from>
    <xdr:to>
      <xdr:col>0</xdr:col>
      <xdr:colOff>676275</xdr:colOff>
      <xdr:row>16</xdr:row>
      <xdr:rowOff>571500</xdr:rowOff>
    </xdr:to>
    <xdr:pic>
      <xdr:nvPicPr>
        <xdr:cNvPr id="4119" name="Рисунок 14">
          <a:extLst>
            <a:ext uri="{FF2B5EF4-FFF2-40B4-BE49-F238E27FC236}">
              <a16:creationId xmlns:a16="http://schemas.microsoft.com/office/drawing/2014/main" id="{DDBA5AE0-A70C-4BFD-A2D5-8BD220916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0515600"/>
          <a:ext cx="60007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123825</xdr:colOff>
      <xdr:row>19</xdr:row>
      <xdr:rowOff>152400</xdr:rowOff>
    </xdr:from>
    <xdr:to>
      <xdr:col>0</xdr:col>
      <xdr:colOff>638175</xdr:colOff>
      <xdr:row>19</xdr:row>
      <xdr:rowOff>590550</xdr:rowOff>
    </xdr:to>
    <xdr:pic>
      <xdr:nvPicPr>
        <xdr:cNvPr id="4120" name="Рисунок 15">
          <a:extLst>
            <a:ext uri="{FF2B5EF4-FFF2-40B4-BE49-F238E27FC236}">
              <a16:creationId xmlns:a16="http://schemas.microsoft.com/office/drawing/2014/main" id="{071E7676-E1B1-4769-AE20-DFEAC7E1F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639675"/>
          <a:ext cx="514350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</xdr:colOff>
      <xdr:row>23</xdr:row>
      <xdr:rowOff>57150</xdr:rowOff>
    </xdr:from>
    <xdr:to>
      <xdr:col>0</xdr:col>
      <xdr:colOff>695325</xdr:colOff>
      <xdr:row>23</xdr:row>
      <xdr:rowOff>514350</xdr:rowOff>
    </xdr:to>
    <xdr:pic>
      <xdr:nvPicPr>
        <xdr:cNvPr id="4121" name="Рисунок 16">
          <a:extLst>
            <a:ext uri="{FF2B5EF4-FFF2-40B4-BE49-F238E27FC236}">
              <a16:creationId xmlns:a16="http://schemas.microsoft.com/office/drawing/2014/main" id="{533FE3A2-34CF-4DF0-B043-12B2BEEB5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5363825"/>
          <a:ext cx="676275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26</xdr:row>
      <xdr:rowOff>76200</xdr:rowOff>
    </xdr:from>
    <xdr:to>
      <xdr:col>0</xdr:col>
      <xdr:colOff>647700</xdr:colOff>
      <xdr:row>26</xdr:row>
      <xdr:rowOff>590550</xdr:rowOff>
    </xdr:to>
    <xdr:pic>
      <xdr:nvPicPr>
        <xdr:cNvPr id="4122" name="Рисунок 17">
          <a:extLst>
            <a:ext uri="{FF2B5EF4-FFF2-40B4-BE49-F238E27FC236}">
              <a16:creationId xmlns:a16="http://schemas.microsoft.com/office/drawing/2014/main" id="{3164E90E-C3CD-47A1-B668-F30BC9B4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7497425"/>
          <a:ext cx="590550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47625</xdr:colOff>
      <xdr:row>27</xdr:row>
      <xdr:rowOff>95250</xdr:rowOff>
    </xdr:from>
    <xdr:to>
      <xdr:col>0</xdr:col>
      <xdr:colOff>666750</xdr:colOff>
      <xdr:row>27</xdr:row>
      <xdr:rowOff>628650</xdr:rowOff>
    </xdr:to>
    <xdr:pic>
      <xdr:nvPicPr>
        <xdr:cNvPr id="4123" name="Рисунок 18">
          <a:extLst>
            <a:ext uri="{FF2B5EF4-FFF2-40B4-BE49-F238E27FC236}">
              <a16:creationId xmlns:a16="http://schemas.microsoft.com/office/drawing/2014/main" id="{82F55BE5-59B1-41B5-B3A7-BF770B81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8221325"/>
          <a:ext cx="619125" cy="533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66675</xdr:colOff>
      <xdr:row>11</xdr:row>
      <xdr:rowOff>123825</xdr:rowOff>
    </xdr:from>
    <xdr:to>
      <xdr:col>0</xdr:col>
      <xdr:colOff>685800</xdr:colOff>
      <xdr:row>11</xdr:row>
      <xdr:rowOff>552450</xdr:rowOff>
    </xdr:to>
    <xdr:pic>
      <xdr:nvPicPr>
        <xdr:cNvPr id="4124" name="Рисунок 19">
          <a:extLst>
            <a:ext uri="{FF2B5EF4-FFF2-40B4-BE49-F238E27FC236}">
              <a16:creationId xmlns:a16="http://schemas.microsoft.com/office/drawing/2014/main" id="{289A25B5-9DCF-48A5-BD09-63FF00E36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972300"/>
          <a:ext cx="61912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17</xdr:row>
      <xdr:rowOff>133350</xdr:rowOff>
    </xdr:from>
    <xdr:to>
      <xdr:col>0</xdr:col>
      <xdr:colOff>609600</xdr:colOff>
      <xdr:row>17</xdr:row>
      <xdr:rowOff>571500</xdr:rowOff>
    </xdr:to>
    <xdr:pic>
      <xdr:nvPicPr>
        <xdr:cNvPr id="4125" name="Рисунок 20">
          <a:extLst>
            <a:ext uri="{FF2B5EF4-FFF2-40B4-BE49-F238E27FC236}">
              <a16:creationId xmlns:a16="http://schemas.microsoft.com/office/drawing/2014/main" id="{89A35CC2-0490-45E3-9B1F-F2FC919CE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210925"/>
          <a:ext cx="533400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161925</xdr:colOff>
      <xdr:row>18</xdr:row>
      <xdr:rowOff>76200</xdr:rowOff>
    </xdr:from>
    <xdr:to>
      <xdr:col>0</xdr:col>
      <xdr:colOff>504825</xdr:colOff>
      <xdr:row>18</xdr:row>
      <xdr:rowOff>571500</xdr:rowOff>
    </xdr:to>
    <xdr:pic>
      <xdr:nvPicPr>
        <xdr:cNvPr id="4126" name="Рисунок 21">
          <a:extLst>
            <a:ext uri="{FF2B5EF4-FFF2-40B4-BE49-F238E27FC236}">
              <a16:creationId xmlns:a16="http://schemas.microsoft.com/office/drawing/2014/main" id="{CFBAEA17-CC1D-4BB9-A420-68F1E2389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1858625"/>
          <a:ext cx="34290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104775</xdr:colOff>
      <xdr:row>21</xdr:row>
      <xdr:rowOff>123825</xdr:rowOff>
    </xdr:from>
    <xdr:to>
      <xdr:col>0</xdr:col>
      <xdr:colOff>638175</xdr:colOff>
      <xdr:row>21</xdr:row>
      <xdr:rowOff>552450</xdr:rowOff>
    </xdr:to>
    <xdr:pic>
      <xdr:nvPicPr>
        <xdr:cNvPr id="4127" name="Рисунок 22">
          <a:extLst>
            <a:ext uri="{FF2B5EF4-FFF2-40B4-BE49-F238E27FC236}">
              <a16:creationId xmlns:a16="http://schemas.microsoft.com/office/drawing/2014/main" id="{CA9E93F0-DF87-4E72-9295-50D88707C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4020800"/>
          <a:ext cx="533400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85725</xdr:colOff>
      <xdr:row>28</xdr:row>
      <xdr:rowOff>114300</xdr:rowOff>
    </xdr:from>
    <xdr:to>
      <xdr:col>0</xdr:col>
      <xdr:colOff>647700</xdr:colOff>
      <xdr:row>28</xdr:row>
      <xdr:rowOff>523875</xdr:rowOff>
    </xdr:to>
    <xdr:pic>
      <xdr:nvPicPr>
        <xdr:cNvPr id="4128" name="Рисунок 23">
          <a:extLst>
            <a:ext uri="{FF2B5EF4-FFF2-40B4-BE49-F238E27FC236}">
              <a16:creationId xmlns:a16="http://schemas.microsoft.com/office/drawing/2014/main" id="{D5EADEEF-5DC9-46C2-8B83-0F5EB4157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8945225"/>
          <a:ext cx="561975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95250</xdr:colOff>
      <xdr:row>56</xdr:row>
      <xdr:rowOff>95250</xdr:rowOff>
    </xdr:from>
    <xdr:to>
      <xdr:col>0</xdr:col>
      <xdr:colOff>638175</xdr:colOff>
      <xdr:row>56</xdr:row>
      <xdr:rowOff>571500</xdr:rowOff>
    </xdr:to>
    <xdr:pic>
      <xdr:nvPicPr>
        <xdr:cNvPr id="4129" name="Рисунок 24">
          <a:extLst>
            <a:ext uri="{FF2B5EF4-FFF2-40B4-BE49-F238E27FC236}">
              <a16:creationId xmlns:a16="http://schemas.microsoft.com/office/drawing/2014/main" id="{F7428193-E804-4B14-A55C-878A83CA0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6642675"/>
          <a:ext cx="54292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161925</xdr:colOff>
      <xdr:row>54</xdr:row>
      <xdr:rowOff>28575</xdr:rowOff>
    </xdr:from>
    <xdr:to>
      <xdr:col>0</xdr:col>
      <xdr:colOff>590550</xdr:colOff>
      <xdr:row>54</xdr:row>
      <xdr:rowOff>647700</xdr:rowOff>
    </xdr:to>
    <xdr:pic>
      <xdr:nvPicPr>
        <xdr:cNvPr id="4130" name="Рисунок 25">
          <a:extLst>
            <a:ext uri="{FF2B5EF4-FFF2-40B4-BE49-F238E27FC236}">
              <a16:creationId xmlns:a16="http://schemas.microsoft.com/office/drawing/2014/main" id="{4D37F0C4-8203-4D69-8E5C-6BB10967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147250"/>
          <a:ext cx="428625" cy="619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114300</xdr:colOff>
      <xdr:row>31</xdr:row>
      <xdr:rowOff>123825</xdr:rowOff>
    </xdr:from>
    <xdr:to>
      <xdr:col>0</xdr:col>
      <xdr:colOff>628650</xdr:colOff>
      <xdr:row>31</xdr:row>
      <xdr:rowOff>600075</xdr:rowOff>
    </xdr:to>
    <xdr:pic>
      <xdr:nvPicPr>
        <xdr:cNvPr id="4131" name="Рисунок 26">
          <a:extLst>
            <a:ext uri="{FF2B5EF4-FFF2-40B4-BE49-F238E27FC236}">
              <a16:creationId xmlns:a16="http://schemas.microsoft.com/office/drawing/2014/main" id="{6E5D628C-81F3-43DF-8CCA-AA21EC608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0554950"/>
          <a:ext cx="514350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142875</xdr:colOff>
      <xdr:row>32</xdr:row>
      <xdr:rowOff>104775</xdr:rowOff>
    </xdr:from>
    <xdr:to>
      <xdr:col>0</xdr:col>
      <xdr:colOff>628650</xdr:colOff>
      <xdr:row>32</xdr:row>
      <xdr:rowOff>619125</xdr:rowOff>
    </xdr:to>
    <xdr:pic>
      <xdr:nvPicPr>
        <xdr:cNvPr id="4132" name="Рисунок 27">
          <a:extLst>
            <a:ext uri="{FF2B5EF4-FFF2-40B4-BE49-F238E27FC236}">
              <a16:creationId xmlns:a16="http://schemas.microsoft.com/office/drawing/2014/main" id="{483B7D0E-5D4F-4315-8FC7-7732877D5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1240750"/>
          <a:ext cx="485775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152400</xdr:colOff>
      <xdr:row>33</xdr:row>
      <xdr:rowOff>114300</xdr:rowOff>
    </xdr:from>
    <xdr:to>
      <xdr:col>0</xdr:col>
      <xdr:colOff>628650</xdr:colOff>
      <xdr:row>33</xdr:row>
      <xdr:rowOff>609600</xdr:rowOff>
    </xdr:to>
    <xdr:pic>
      <xdr:nvPicPr>
        <xdr:cNvPr id="4133" name="Рисунок 28">
          <a:extLst>
            <a:ext uri="{FF2B5EF4-FFF2-40B4-BE49-F238E27FC236}">
              <a16:creationId xmlns:a16="http://schemas.microsoft.com/office/drawing/2014/main" id="{06278648-2728-4AAF-BC44-594B28DA9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22" t="17229" r="11438" b="15027"/>
        <a:stretch>
          <a:fillRect/>
        </a:stretch>
      </xdr:blipFill>
      <xdr:spPr bwMode="auto">
        <a:xfrm>
          <a:off x="152400" y="21955125"/>
          <a:ext cx="47625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0022" t="17229" r="11438" b="15027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47625</xdr:colOff>
      <xdr:row>34</xdr:row>
      <xdr:rowOff>133350</xdr:rowOff>
    </xdr:from>
    <xdr:to>
      <xdr:col>0</xdr:col>
      <xdr:colOff>685800</xdr:colOff>
      <xdr:row>34</xdr:row>
      <xdr:rowOff>638175</xdr:rowOff>
    </xdr:to>
    <xdr:pic>
      <xdr:nvPicPr>
        <xdr:cNvPr id="4134" name="Рисунок 29">
          <a:extLst>
            <a:ext uri="{FF2B5EF4-FFF2-40B4-BE49-F238E27FC236}">
              <a16:creationId xmlns:a16="http://schemas.microsoft.com/office/drawing/2014/main" id="{57B4CA87-64F0-409D-833E-4FFEFEC16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92" t="20923" r="2550" b="16437"/>
        <a:stretch>
          <a:fillRect/>
        </a:stretch>
      </xdr:blipFill>
      <xdr:spPr bwMode="auto">
        <a:xfrm>
          <a:off x="47625" y="22679025"/>
          <a:ext cx="63817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7892" t="20923" r="2550" b="16437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47625</xdr:colOff>
      <xdr:row>35</xdr:row>
      <xdr:rowOff>180975</xdr:rowOff>
    </xdr:from>
    <xdr:to>
      <xdr:col>0</xdr:col>
      <xdr:colOff>704850</xdr:colOff>
      <xdr:row>35</xdr:row>
      <xdr:rowOff>542925</xdr:rowOff>
    </xdr:to>
    <xdr:pic>
      <xdr:nvPicPr>
        <xdr:cNvPr id="4135" name="Рисунок 30">
          <a:extLst>
            <a:ext uri="{FF2B5EF4-FFF2-40B4-BE49-F238E27FC236}">
              <a16:creationId xmlns:a16="http://schemas.microsoft.com/office/drawing/2014/main" id="{C8D8C28A-E8E7-4079-9664-1EF688689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3431500"/>
          <a:ext cx="657225" cy="361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171450</xdr:colOff>
      <xdr:row>36</xdr:row>
      <xdr:rowOff>114300</xdr:rowOff>
    </xdr:from>
    <xdr:to>
      <xdr:col>0</xdr:col>
      <xdr:colOff>628650</xdr:colOff>
      <xdr:row>36</xdr:row>
      <xdr:rowOff>600075</xdr:rowOff>
    </xdr:to>
    <xdr:pic>
      <xdr:nvPicPr>
        <xdr:cNvPr id="4136" name="Рисунок 31">
          <a:extLst>
            <a:ext uri="{FF2B5EF4-FFF2-40B4-BE49-F238E27FC236}">
              <a16:creationId xmlns:a16="http://schemas.microsoft.com/office/drawing/2014/main" id="{1D7D9B63-1736-4DF6-A535-4D931245D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4069675"/>
          <a:ext cx="457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152400</xdr:colOff>
      <xdr:row>37</xdr:row>
      <xdr:rowOff>47625</xdr:rowOff>
    </xdr:from>
    <xdr:to>
      <xdr:col>0</xdr:col>
      <xdr:colOff>666750</xdr:colOff>
      <xdr:row>37</xdr:row>
      <xdr:rowOff>495300</xdr:rowOff>
    </xdr:to>
    <xdr:pic>
      <xdr:nvPicPr>
        <xdr:cNvPr id="4137" name="Рисунок 32">
          <a:extLst>
            <a:ext uri="{FF2B5EF4-FFF2-40B4-BE49-F238E27FC236}">
              <a16:creationId xmlns:a16="http://schemas.microsoft.com/office/drawing/2014/main" id="{CB5F6B8D-A4E3-43B4-BEEC-052994F3C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32" r="20984" b="7268"/>
        <a:stretch>
          <a:fillRect/>
        </a:stretch>
      </xdr:blipFill>
      <xdr:spPr bwMode="auto">
        <a:xfrm>
          <a:off x="152400" y="24707850"/>
          <a:ext cx="51435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1632" r="20984" b="7268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209550</xdr:colOff>
      <xdr:row>38</xdr:row>
      <xdr:rowOff>133350</xdr:rowOff>
    </xdr:from>
    <xdr:to>
      <xdr:col>0</xdr:col>
      <xdr:colOff>619125</xdr:colOff>
      <xdr:row>38</xdr:row>
      <xdr:rowOff>571500</xdr:rowOff>
    </xdr:to>
    <xdr:pic>
      <xdr:nvPicPr>
        <xdr:cNvPr id="4138" name="Рисунок 33">
          <a:extLst>
            <a:ext uri="{FF2B5EF4-FFF2-40B4-BE49-F238E27FC236}">
              <a16:creationId xmlns:a16="http://schemas.microsoft.com/office/drawing/2014/main" id="{50A67139-3F5B-424F-BA7B-D5124D4F6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5346025"/>
          <a:ext cx="409575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</xdr:colOff>
      <xdr:row>44</xdr:row>
      <xdr:rowOff>142875</xdr:rowOff>
    </xdr:from>
    <xdr:to>
      <xdr:col>0</xdr:col>
      <xdr:colOff>676275</xdr:colOff>
      <xdr:row>44</xdr:row>
      <xdr:rowOff>476250</xdr:rowOff>
    </xdr:to>
    <xdr:pic>
      <xdr:nvPicPr>
        <xdr:cNvPr id="4139" name="Рисунок 34">
          <a:extLst>
            <a:ext uri="{FF2B5EF4-FFF2-40B4-BE49-F238E27FC236}">
              <a16:creationId xmlns:a16="http://schemas.microsoft.com/office/drawing/2014/main" id="{B6505442-673B-4C7A-9FFE-5B7FED3DC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73" t="26088" r="1347" b="25621"/>
        <a:stretch>
          <a:fillRect/>
        </a:stretch>
      </xdr:blipFill>
      <xdr:spPr bwMode="auto">
        <a:xfrm>
          <a:off x="19050" y="28736925"/>
          <a:ext cx="657225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-673" t="26088" r="1347" b="25621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45</xdr:row>
      <xdr:rowOff>219075</xdr:rowOff>
    </xdr:from>
    <xdr:to>
      <xdr:col>0</xdr:col>
      <xdr:colOff>676275</xdr:colOff>
      <xdr:row>45</xdr:row>
      <xdr:rowOff>504825</xdr:rowOff>
    </xdr:to>
    <xdr:pic>
      <xdr:nvPicPr>
        <xdr:cNvPr id="4140" name="Рисунок 35">
          <a:extLst>
            <a:ext uri="{FF2B5EF4-FFF2-40B4-BE49-F238E27FC236}">
              <a16:creationId xmlns:a16="http://schemas.microsoft.com/office/drawing/2014/main" id="{0E889D8B-8CAD-4AD7-BEC3-3A4EB96CC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9517975"/>
          <a:ext cx="619125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47625</xdr:colOff>
      <xdr:row>40</xdr:row>
      <xdr:rowOff>104775</xdr:rowOff>
    </xdr:from>
    <xdr:to>
      <xdr:col>0</xdr:col>
      <xdr:colOff>723900</xdr:colOff>
      <xdr:row>40</xdr:row>
      <xdr:rowOff>476250</xdr:rowOff>
    </xdr:to>
    <xdr:pic>
      <xdr:nvPicPr>
        <xdr:cNvPr id="4141" name="Рисунок 36">
          <a:extLst>
            <a:ext uri="{FF2B5EF4-FFF2-40B4-BE49-F238E27FC236}">
              <a16:creationId xmlns:a16="http://schemas.microsoft.com/office/drawing/2014/main" id="{738E7BF0-8E3A-4AB4-8009-10EDDB7F0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6469975"/>
          <a:ext cx="676275" cy="371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95250</xdr:colOff>
      <xdr:row>43</xdr:row>
      <xdr:rowOff>142875</xdr:rowOff>
    </xdr:from>
    <xdr:to>
      <xdr:col>0</xdr:col>
      <xdr:colOff>609600</xdr:colOff>
      <xdr:row>43</xdr:row>
      <xdr:rowOff>552450</xdr:rowOff>
    </xdr:to>
    <xdr:pic>
      <xdr:nvPicPr>
        <xdr:cNvPr id="4142" name="Рисунок 37">
          <a:extLst>
            <a:ext uri="{FF2B5EF4-FFF2-40B4-BE49-F238E27FC236}">
              <a16:creationId xmlns:a16="http://schemas.microsoft.com/office/drawing/2014/main" id="{31796BB3-79CC-4295-8D23-9E92AD40C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032075"/>
          <a:ext cx="514350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171450</xdr:colOff>
      <xdr:row>20</xdr:row>
      <xdr:rowOff>161925</xdr:rowOff>
    </xdr:from>
    <xdr:to>
      <xdr:col>0</xdr:col>
      <xdr:colOff>600075</xdr:colOff>
      <xdr:row>20</xdr:row>
      <xdr:rowOff>609600</xdr:rowOff>
    </xdr:to>
    <xdr:pic>
      <xdr:nvPicPr>
        <xdr:cNvPr id="4143" name="Рисунок 38">
          <a:extLst>
            <a:ext uri="{FF2B5EF4-FFF2-40B4-BE49-F238E27FC236}">
              <a16:creationId xmlns:a16="http://schemas.microsoft.com/office/drawing/2014/main" id="{E35B4073-A028-4F27-B79F-F2816C684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3354050"/>
          <a:ext cx="428625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</xdr:colOff>
      <xdr:row>24</xdr:row>
      <xdr:rowOff>133350</xdr:rowOff>
    </xdr:from>
    <xdr:to>
      <xdr:col>0</xdr:col>
      <xdr:colOff>685800</xdr:colOff>
      <xdr:row>24</xdr:row>
      <xdr:rowOff>590550</xdr:rowOff>
    </xdr:to>
    <xdr:pic>
      <xdr:nvPicPr>
        <xdr:cNvPr id="4144" name="Рисунок 39">
          <a:extLst>
            <a:ext uri="{FF2B5EF4-FFF2-40B4-BE49-F238E27FC236}">
              <a16:creationId xmlns:a16="http://schemas.microsoft.com/office/drawing/2014/main" id="{925B40F9-7EC7-45BA-9504-019214EB3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144875"/>
          <a:ext cx="657225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133350</xdr:colOff>
      <xdr:row>42</xdr:row>
      <xdr:rowOff>152400</xdr:rowOff>
    </xdr:from>
    <xdr:to>
      <xdr:col>0</xdr:col>
      <xdr:colOff>676275</xdr:colOff>
      <xdr:row>42</xdr:row>
      <xdr:rowOff>409575</xdr:rowOff>
    </xdr:to>
    <xdr:pic>
      <xdr:nvPicPr>
        <xdr:cNvPr id="4145" name="Рисунок 40">
          <a:extLst>
            <a:ext uri="{FF2B5EF4-FFF2-40B4-BE49-F238E27FC236}">
              <a16:creationId xmlns:a16="http://schemas.microsoft.com/office/drawing/2014/main" id="{A6E43842-22A8-4955-96A1-F8C28F4AB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7508200"/>
          <a:ext cx="542925" cy="25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133350</xdr:colOff>
      <xdr:row>25</xdr:row>
      <xdr:rowOff>200025</xdr:rowOff>
    </xdr:from>
    <xdr:to>
      <xdr:col>0</xdr:col>
      <xdr:colOff>638175</xdr:colOff>
      <xdr:row>25</xdr:row>
      <xdr:rowOff>638175</xdr:rowOff>
    </xdr:to>
    <xdr:pic>
      <xdr:nvPicPr>
        <xdr:cNvPr id="4146" name="Рисунок 41">
          <a:extLst>
            <a:ext uri="{FF2B5EF4-FFF2-40B4-BE49-F238E27FC236}">
              <a16:creationId xmlns:a16="http://schemas.microsoft.com/office/drawing/2014/main" id="{A090BE82-9F2A-4945-99FD-F95E321EA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916400"/>
          <a:ext cx="504825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133350</xdr:colOff>
      <xdr:row>22</xdr:row>
      <xdr:rowOff>123825</xdr:rowOff>
    </xdr:from>
    <xdr:to>
      <xdr:col>0</xdr:col>
      <xdr:colOff>647700</xdr:colOff>
      <xdr:row>22</xdr:row>
      <xdr:rowOff>476250</xdr:rowOff>
    </xdr:to>
    <xdr:pic>
      <xdr:nvPicPr>
        <xdr:cNvPr id="4147" name="Рисунок 42">
          <a:extLst>
            <a:ext uri="{FF2B5EF4-FFF2-40B4-BE49-F238E27FC236}">
              <a16:creationId xmlns:a16="http://schemas.microsoft.com/office/drawing/2014/main" id="{0CB4F0A1-7129-412A-9624-148488C1B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725650"/>
          <a:ext cx="514350" cy="352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209550</xdr:colOff>
      <xdr:row>5</xdr:row>
      <xdr:rowOff>142875</xdr:rowOff>
    </xdr:from>
    <xdr:to>
      <xdr:col>0</xdr:col>
      <xdr:colOff>600075</xdr:colOff>
      <xdr:row>5</xdr:row>
      <xdr:rowOff>600075</xdr:rowOff>
    </xdr:to>
    <xdr:pic>
      <xdr:nvPicPr>
        <xdr:cNvPr id="4148" name="Рисунок 43">
          <a:extLst>
            <a:ext uri="{FF2B5EF4-FFF2-40B4-BE49-F238E27FC236}">
              <a16:creationId xmlns:a16="http://schemas.microsoft.com/office/drawing/2014/main" id="{25650623-1D1D-40F8-B7B6-761845F41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762250"/>
          <a:ext cx="390525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</xdr:colOff>
      <xdr:row>49</xdr:row>
      <xdr:rowOff>200025</xdr:rowOff>
    </xdr:from>
    <xdr:to>
      <xdr:col>0</xdr:col>
      <xdr:colOff>733425</xdr:colOff>
      <xdr:row>49</xdr:row>
      <xdr:rowOff>409575</xdr:rowOff>
    </xdr:to>
    <xdr:pic>
      <xdr:nvPicPr>
        <xdr:cNvPr id="4149" name="Рисунок 44">
          <a:extLst>
            <a:ext uri="{FF2B5EF4-FFF2-40B4-BE49-F238E27FC236}">
              <a16:creationId xmlns:a16="http://schemas.microsoft.com/office/drawing/2014/main" id="{22C1F173-AEDD-4B57-ADCA-EE8953232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2318325"/>
          <a:ext cx="70485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</xdr:colOff>
      <xdr:row>46</xdr:row>
      <xdr:rowOff>228600</xdr:rowOff>
    </xdr:from>
    <xdr:to>
      <xdr:col>0</xdr:col>
      <xdr:colOff>723900</xdr:colOff>
      <xdr:row>46</xdr:row>
      <xdr:rowOff>438150</xdr:rowOff>
    </xdr:to>
    <xdr:pic>
      <xdr:nvPicPr>
        <xdr:cNvPr id="4150" name="Рисунок 45">
          <a:extLst>
            <a:ext uri="{FF2B5EF4-FFF2-40B4-BE49-F238E27FC236}">
              <a16:creationId xmlns:a16="http://schemas.microsoft.com/office/drawing/2014/main" id="{0A441A4B-BE7E-4248-AEE4-CF65BADEF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0232350"/>
          <a:ext cx="70485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52</xdr:row>
      <xdr:rowOff>257175</xdr:rowOff>
    </xdr:from>
    <xdr:to>
      <xdr:col>0</xdr:col>
      <xdr:colOff>733425</xdr:colOff>
      <xdr:row>52</xdr:row>
      <xdr:rowOff>466725</xdr:rowOff>
    </xdr:to>
    <xdr:pic>
      <xdr:nvPicPr>
        <xdr:cNvPr id="4151" name="Рисунок 46">
          <a:extLst>
            <a:ext uri="{FF2B5EF4-FFF2-40B4-BE49-F238E27FC236}">
              <a16:creationId xmlns:a16="http://schemas.microsoft.com/office/drawing/2014/main" id="{59A32648-5D4E-4F00-97F4-8785AB859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4490025"/>
          <a:ext cx="695325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48</xdr:row>
      <xdr:rowOff>209550</xdr:rowOff>
    </xdr:from>
    <xdr:to>
      <xdr:col>0</xdr:col>
      <xdr:colOff>685800</xdr:colOff>
      <xdr:row>48</xdr:row>
      <xdr:rowOff>457200</xdr:rowOff>
    </xdr:to>
    <xdr:pic>
      <xdr:nvPicPr>
        <xdr:cNvPr id="4152" name="Рисунок 47">
          <a:extLst>
            <a:ext uri="{FF2B5EF4-FFF2-40B4-BE49-F238E27FC236}">
              <a16:creationId xmlns:a16="http://schemas.microsoft.com/office/drawing/2014/main" id="{7875E365-3315-4EDA-9121-C805AFFA1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23000"/>
          <a:ext cx="685800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47</xdr:row>
      <xdr:rowOff>180975</xdr:rowOff>
    </xdr:from>
    <xdr:to>
      <xdr:col>1</xdr:col>
      <xdr:colOff>0</xdr:colOff>
      <xdr:row>47</xdr:row>
      <xdr:rowOff>485775</xdr:rowOff>
    </xdr:to>
    <xdr:pic>
      <xdr:nvPicPr>
        <xdr:cNvPr id="4153" name="Рисунок 48">
          <a:extLst>
            <a:ext uri="{FF2B5EF4-FFF2-40B4-BE49-F238E27FC236}">
              <a16:creationId xmlns:a16="http://schemas.microsoft.com/office/drawing/2014/main" id="{7BE6532A-B2F4-4577-9593-A4E98F497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89575"/>
          <a:ext cx="771525" cy="304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</xdr:colOff>
      <xdr:row>51</xdr:row>
      <xdr:rowOff>209550</xdr:rowOff>
    </xdr:from>
    <xdr:to>
      <xdr:col>0</xdr:col>
      <xdr:colOff>704850</xdr:colOff>
      <xdr:row>51</xdr:row>
      <xdr:rowOff>428625</xdr:rowOff>
    </xdr:to>
    <xdr:pic>
      <xdr:nvPicPr>
        <xdr:cNvPr id="4154" name="Рисунок 49">
          <a:extLst>
            <a:ext uri="{FF2B5EF4-FFF2-40B4-BE49-F238E27FC236}">
              <a16:creationId xmlns:a16="http://schemas.microsoft.com/office/drawing/2014/main" id="{7056C938-20C6-4777-8D13-188251EB3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3737550"/>
          <a:ext cx="676275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66675</xdr:colOff>
      <xdr:row>50</xdr:row>
      <xdr:rowOff>257175</xdr:rowOff>
    </xdr:from>
    <xdr:to>
      <xdr:col>0</xdr:col>
      <xdr:colOff>723900</xdr:colOff>
      <xdr:row>50</xdr:row>
      <xdr:rowOff>466725</xdr:rowOff>
    </xdr:to>
    <xdr:pic>
      <xdr:nvPicPr>
        <xdr:cNvPr id="4155" name="Рисунок 50">
          <a:extLst>
            <a:ext uri="{FF2B5EF4-FFF2-40B4-BE49-F238E27FC236}">
              <a16:creationId xmlns:a16="http://schemas.microsoft.com/office/drawing/2014/main" id="{C80A8D1E-90D3-47C2-8C03-474302B69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3080325"/>
          <a:ext cx="657225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219075</xdr:colOff>
      <xdr:row>41</xdr:row>
      <xdr:rowOff>152400</xdr:rowOff>
    </xdr:from>
    <xdr:to>
      <xdr:col>0</xdr:col>
      <xdr:colOff>657225</xdr:colOff>
      <xdr:row>42</xdr:row>
      <xdr:rowOff>104775</xdr:rowOff>
    </xdr:to>
    <xdr:pic>
      <xdr:nvPicPr>
        <xdr:cNvPr id="4156" name="Рисунок 51">
          <a:extLst>
            <a:ext uri="{FF2B5EF4-FFF2-40B4-BE49-F238E27FC236}">
              <a16:creationId xmlns:a16="http://schemas.microsoft.com/office/drawing/2014/main" id="{C6C7C2CB-F045-4B46-818A-52284543B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7012900"/>
          <a:ext cx="43815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</xdr:colOff>
      <xdr:row>10</xdr:row>
      <xdr:rowOff>123825</xdr:rowOff>
    </xdr:from>
    <xdr:to>
      <xdr:col>0</xdr:col>
      <xdr:colOff>676275</xdr:colOff>
      <xdr:row>10</xdr:row>
      <xdr:rowOff>619125</xdr:rowOff>
    </xdr:to>
    <xdr:pic>
      <xdr:nvPicPr>
        <xdr:cNvPr id="4157" name="Picture 44">
          <a:extLst>
            <a:ext uri="{FF2B5EF4-FFF2-40B4-BE49-F238E27FC236}">
              <a16:creationId xmlns:a16="http://schemas.microsoft.com/office/drawing/2014/main" id="{29775FB3-CDBA-419F-BBDD-C1DFCD8A5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267450"/>
          <a:ext cx="65722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10</xdr:row>
      <xdr:rowOff>219075</xdr:rowOff>
    </xdr:from>
    <xdr:to>
      <xdr:col>0</xdr:col>
      <xdr:colOff>1571625</xdr:colOff>
      <xdr:row>12</xdr:row>
      <xdr:rowOff>352425</xdr:rowOff>
    </xdr:to>
    <xdr:pic>
      <xdr:nvPicPr>
        <xdr:cNvPr id="5132" name="Рисунок 85">
          <a:extLst>
            <a:ext uri="{FF2B5EF4-FFF2-40B4-BE49-F238E27FC236}">
              <a16:creationId xmlns:a16="http://schemas.microsoft.com/office/drawing/2014/main" id="{012F3E77-E91B-48C3-8F6D-49468939D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229100"/>
          <a:ext cx="1504950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85725</xdr:colOff>
      <xdr:row>25</xdr:row>
      <xdr:rowOff>485775</xdr:rowOff>
    </xdr:from>
    <xdr:to>
      <xdr:col>0</xdr:col>
      <xdr:colOff>1562100</xdr:colOff>
      <xdr:row>26</xdr:row>
      <xdr:rowOff>390525</xdr:rowOff>
    </xdr:to>
    <xdr:pic>
      <xdr:nvPicPr>
        <xdr:cNvPr id="5133" name="Рисунок 37">
          <a:extLst>
            <a:ext uri="{FF2B5EF4-FFF2-40B4-BE49-F238E27FC236}">
              <a16:creationId xmlns:a16="http://schemas.microsoft.com/office/drawing/2014/main" id="{1F59A52A-56ED-4D06-8C67-5A250ED25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5611475"/>
          <a:ext cx="1476375" cy="819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104775</xdr:colOff>
      <xdr:row>18</xdr:row>
      <xdr:rowOff>390525</xdr:rowOff>
    </xdr:from>
    <xdr:to>
      <xdr:col>0</xdr:col>
      <xdr:colOff>1571625</xdr:colOff>
      <xdr:row>19</xdr:row>
      <xdr:rowOff>552450</xdr:rowOff>
    </xdr:to>
    <xdr:pic>
      <xdr:nvPicPr>
        <xdr:cNvPr id="5134" name="Рисунок 70">
          <a:extLst>
            <a:ext uri="{FF2B5EF4-FFF2-40B4-BE49-F238E27FC236}">
              <a16:creationId xmlns:a16="http://schemas.microsoft.com/office/drawing/2014/main" id="{A10E7AF9-884C-4005-BA0B-279E9FBA8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115425"/>
          <a:ext cx="1466850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104775</xdr:colOff>
      <xdr:row>21</xdr:row>
      <xdr:rowOff>771525</xdr:rowOff>
    </xdr:from>
    <xdr:to>
      <xdr:col>0</xdr:col>
      <xdr:colOff>1581150</xdr:colOff>
      <xdr:row>23</xdr:row>
      <xdr:rowOff>57150</xdr:rowOff>
    </xdr:to>
    <xdr:pic>
      <xdr:nvPicPr>
        <xdr:cNvPr id="5135" name="Рисунок 84">
          <a:extLst>
            <a:ext uri="{FF2B5EF4-FFF2-40B4-BE49-F238E27FC236}">
              <a16:creationId xmlns:a16="http://schemas.microsoft.com/office/drawing/2014/main" id="{61E81ADC-4D51-4917-A9B8-8DD5C6AFA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2239625"/>
          <a:ext cx="1476375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14</xdr:row>
      <xdr:rowOff>409575</xdr:rowOff>
    </xdr:from>
    <xdr:to>
      <xdr:col>0</xdr:col>
      <xdr:colOff>1590675</xdr:colOff>
      <xdr:row>16</xdr:row>
      <xdr:rowOff>57150</xdr:rowOff>
    </xdr:to>
    <xdr:pic>
      <xdr:nvPicPr>
        <xdr:cNvPr id="5136" name="Рисунок 61">
          <a:extLst>
            <a:ext uri="{FF2B5EF4-FFF2-40B4-BE49-F238E27FC236}">
              <a16:creationId xmlns:a16="http://schemas.microsoft.com/office/drawing/2014/main" id="{69BBBDF3-F3C4-490F-8322-ABA9D8ED3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591300"/>
          <a:ext cx="1552575" cy="733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276225</xdr:colOff>
      <xdr:row>13</xdr:row>
      <xdr:rowOff>28575</xdr:rowOff>
    </xdr:from>
    <xdr:to>
      <xdr:col>0</xdr:col>
      <xdr:colOff>1362075</xdr:colOff>
      <xdr:row>13</xdr:row>
      <xdr:rowOff>514350</xdr:rowOff>
    </xdr:to>
    <xdr:pic>
      <xdr:nvPicPr>
        <xdr:cNvPr id="5137" name="Рисунок 65">
          <a:extLst>
            <a:ext uri="{FF2B5EF4-FFF2-40B4-BE49-F238E27FC236}">
              <a16:creationId xmlns:a16="http://schemas.microsoft.com/office/drawing/2014/main" id="{2F4274B9-8770-423D-8631-A5AC8BA49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5667375"/>
          <a:ext cx="108585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76200</xdr:colOff>
      <xdr:row>34</xdr:row>
      <xdr:rowOff>57150</xdr:rowOff>
    </xdr:from>
    <xdr:to>
      <xdr:col>0</xdr:col>
      <xdr:colOff>1600200</xdr:colOff>
      <xdr:row>35</xdr:row>
      <xdr:rowOff>657225</xdr:rowOff>
    </xdr:to>
    <xdr:sp macro="" textlink="">
      <xdr:nvSpPr>
        <xdr:cNvPr id="5138" name="Picture 2">
          <a:extLst>
            <a:ext uri="{FF2B5EF4-FFF2-40B4-BE49-F238E27FC236}">
              <a16:creationId xmlns:a16="http://schemas.microsoft.com/office/drawing/2014/main" id="{515A5C8C-54C3-4566-8DFA-C7816A96BD09}"/>
            </a:ext>
          </a:extLst>
        </xdr:cNvPr>
        <xdr:cNvSpPr>
          <a:spLocks noChangeArrowheads="1"/>
        </xdr:cNvSpPr>
      </xdr:nvSpPr>
      <xdr:spPr bwMode="auto">
        <a:xfrm>
          <a:off x="76200" y="23412450"/>
          <a:ext cx="1524000" cy="1304925"/>
        </a:xfrm>
        <a:custGeom>
          <a:avLst/>
          <a:gdLst>
            <a:gd name="G0" fmla="*/ 4479 1 2"/>
            <a:gd name="G1" fmla="*/ 1 48365 11520"/>
            <a:gd name="G2" fmla="*/ G1 32767 1"/>
            <a:gd name="G3" fmla="*/ G2 1 32767"/>
            <a:gd name="G4" fmla="cos G0 G3"/>
            <a:gd name="G5" fmla="*/ 3638 1 2"/>
            <a:gd name="G6" fmla="*/ 1 48365 11520"/>
            <a:gd name="G7" fmla="*/ G6 32767 1"/>
            <a:gd name="G8" fmla="*/ G7 1 32767"/>
            <a:gd name="G9" fmla="sin G5 G8"/>
            <a:gd name="G10" fmla="*/ 4479 1 2"/>
            <a:gd name="G11" fmla="+- G10 0 G4"/>
            <a:gd name="G12" fmla="+- G10 G4 0"/>
            <a:gd name="G13" fmla="+- G12 0 0"/>
            <a:gd name="G14" fmla="*/ 3638 1 2"/>
            <a:gd name="G15" fmla="+- G14 0 G9"/>
            <a:gd name="G16" fmla="+- G14 G9 0"/>
            <a:gd name="G17" fmla="+- G16 0 0"/>
            <a:gd name="G18" fmla="+- 3638 0 0"/>
            <a:gd name="G19" fmla="+- 4479 0 0"/>
            <a:gd name="G20" fmla="+- 180 0 0"/>
            <a:gd name="G21" fmla="+- 90 0 0"/>
            <a:gd name="G22" fmla="+- 270 0 0"/>
            <a:gd name="G23" fmla="+- 90 0 0"/>
            <a:gd name="G24" fmla="+- 0 0 0"/>
            <a:gd name="G25" fmla="+- 90 0 0"/>
            <a:gd name="G26" fmla="+- 90 0 0"/>
            <a:gd name="G27" fmla="+- 90 0 0"/>
          </a:gdLst>
          <a:ahLst/>
          <a:cxnLst>
            <a:cxn ang="0">
              <a:pos x="r" y="vc"/>
            </a:cxn>
            <a:cxn ang="5400000">
              <a:pos x="hc" y="b"/>
            </a:cxn>
            <a:cxn ang="10800000">
              <a:pos x="l" y="vc"/>
            </a:cxn>
            <a:cxn ang="16200000">
              <a:pos x="hc" y="t"/>
            </a:cxn>
          </a:cxnLst>
          <a:rect l="0" t="0" r="0" b="0"/>
          <a:pathLst>
            <a:path>
              <a:moveTo>
                <a:pt x="0" y="1819"/>
              </a:moveTo>
              <a:lnTo>
                <a:pt x="2240" y="1819"/>
              </a:lnTo>
              <a:lnTo>
                <a:pt x="180" y="90"/>
              </a:lnTo>
              <a:lnTo>
                <a:pt x="2240" y="1819"/>
              </a:lnTo>
              <a:lnTo>
                <a:pt x="270" y="90"/>
              </a:lnTo>
              <a:close/>
            </a:path>
          </a:pathLst>
        </a:custGeom>
        <a:blipFill dpi="0" rotWithShape="0">
          <a:blip xmlns:r="http://schemas.openxmlformats.org/officeDocument/2006/relationships" r:embed="rId7"/>
          <a:srcRect/>
          <a:stretch>
            <a:fillRect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absolute">
    <xdr:from>
      <xdr:col>0</xdr:col>
      <xdr:colOff>85725</xdr:colOff>
      <xdr:row>36</xdr:row>
      <xdr:rowOff>295275</xdr:rowOff>
    </xdr:from>
    <xdr:to>
      <xdr:col>0</xdr:col>
      <xdr:colOff>1562100</xdr:colOff>
      <xdr:row>37</xdr:row>
      <xdr:rowOff>485775</xdr:rowOff>
    </xdr:to>
    <xdr:pic>
      <xdr:nvPicPr>
        <xdr:cNvPr id="5139" name="Рисунок 68">
          <a:extLst>
            <a:ext uri="{FF2B5EF4-FFF2-40B4-BE49-F238E27FC236}">
              <a16:creationId xmlns:a16="http://schemas.microsoft.com/office/drawing/2014/main" id="{197998F2-EBAB-467E-B5DE-BA7E16106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5060275"/>
          <a:ext cx="1476375" cy="895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85725</xdr:colOff>
      <xdr:row>38</xdr:row>
      <xdr:rowOff>104775</xdr:rowOff>
    </xdr:from>
    <xdr:to>
      <xdr:col>0</xdr:col>
      <xdr:colOff>1562100</xdr:colOff>
      <xdr:row>39</xdr:row>
      <xdr:rowOff>295275</xdr:rowOff>
    </xdr:to>
    <xdr:pic>
      <xdr:nvPicPr>
        <xdr:cNvPr id="5140" name="Рисунок 69">
          <a:extLst>
            <a:ext uri="{FF2B5EF4-FFF2-40B4-BE49-F238E27FC236}">
              <a16:creationId xmlns:a16="http://schemas.microsoft.com/office/drawing/2014/main" id="{55DEDB11-D055-454A-B8E3-40692EC68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6279475"/>
          <a:ext cx="1476375" cy="895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76200</xdr:colOff>
      <xdr:row>40</xdr:row>
      <xdr:rowOff>9525</xdr:rowOff>
    </xdr:from>
    <xdr:to>
      <xdr:col>0</xdr:col>
      <xdr:colOff>1562100</xdr:colOff>
      <xdr:row>40</xdr:row>
      <xdr:rowOff>685800</xdr:rowOff>
    </xdr:to>
    <xdr:pic>
      <xdr:nvPicPr>
        <xdr:cNvPr id="5141" name="Рисунок 69">
          <a:extLst>
            <a:ext uri="{FF2B5EF4-FFF2-40B4-BE49-F238E27FC236}">
              <a16:creationId xmlns:a16="http://schemas.microsoft.com/office/drawing/2014/main" id="{DB9B23EF-6A82-4C66-A60E-7AAB48A33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7593925"/>
          <a:ext cx="1485900" cy="676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38100</xdr:colOff>
      <xdr:row>42</xdr:row>
      <xdr:rowOff>171450</xdr:rowOff>
    </xdr:from>
    <xdr:to>
      <xdr:col>0</xdr:col>
      <xdr:colOff>1685925</xdr:colOff>
      <xdr:row>43</xdr:row>
      <xdr:rowOff>333375</xdr:rowOff>
    </xdr:to>
    <xdr:pic>
      <xdr:nvPicPr>
        <xdr:cNvPr id="5142" name="Рисунок 72">
          <a:extLst>
            <a:ext uri="{FF2B5EF4-FFF2-40B4-BE49-F238E27FC236}">
              <a16:creationId xmlns:a16="http://schemas.microsoft.com/office/drawing/2014/main" id="{D356BB4D-C134-4688-B6DB-5CF8579AB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9165550"/>
          <a:ext cx="1647825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85725</xdr:colOff>
      <xdr:row>60</xdr:row>
      <xdr:rowOff>352425</xdr:rowOff>
    </xdr:from>
    <xdr:to>
      <xdr:col>0</xdr:col>
      <xdr:colOff>1581150</xdr:colOff>
      <xdr:row>62</xdr:row>
      <xdr:rowOff>361950</xdr:rowOff>
    </xdr:to>
    <xdr:pic>
      <xdr:nvPicPr>
        <xdr:cNvPr id="5143" name="Picture 46">
          <a:extLst>
            <a:ext uri="{FF2B5EF4-FFF2-40B4-BE49-F238E27FC236}">
              <a16:creationId xmlns:a16="http://schemas.microsoft.com/office/drawing/2014/main" id="{B8B596BF-C5C3-4B09-B837-189DF4062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090475"/>
          <a:ext cx="1495425" cy="733425"/>
        </a:xfrm>
        <a:prstGeom prst="rect">
          <a:avLst/>
        </a:prstGeom>
        <a:solidFill>
          <a:srgbClr val="000000"/>
        </a:solidFill>
        <a:ln w="9360" cap="flat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266700</xdr:colOff>
      <xdr:row>57</xdr:row>
      <xdr:rowOff>57150</xdr:rowOff>
    </xdr:from>
    <xdr:to>
      <xdr:col>0</xdr:col>
      <xdr:colOff>1285875</xdr:colOff>
      <xdr:row>59</xdr:row>
      <xdr:rowOff>266700</xdr:rowOff>
    </xdr:to>
    <xdr:pic>
      <xdr:nvPicPr>
        <xdr:cNvPr id="5144" name="Picture 47">
          <a:extLst>
            <a:ext uri="{FF2B5EF4-FFF2-40B4-BE49-F238E27FC236}">
              <a16:creationId xmlns:a16="http://schemas.microsoft.com/office/drawing/2014/main" id="{67FF52E7-58A1-4942-8CBD-DBEF34B0F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6709350"/>
          <a:ext cx="1019175" cy="933450"/>
        </a:xfrm>
        <a:prstGeom prst="rect">
          <a:avLst/>
        </a:prstGeom>
        <a:solidFill>
          <a:srgbClr val="000000"/>
        </a:solidFill>
        <a:ln w="9360" cap="flat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552450</xdr:colOff>
      <xdr:row>67</xdr:row>
      <xdr:rowOff>57150</xdr:rowOff>
    </xdr:from>
    <xdr:to>
      <xdr:col>0</xdr:col>
      <xdr:colOff>1028700</xdr:colOff>
      <xdr:row>67</xdr:row>
      <xdr:rowOff>295275</xdr:rowOff>
    </xdr:to>
    <xdr:pic>
      <xdr:nvPicPr>
        <xdr:cNvPr id="5145" name="Picture 165">
          <a:extLst>
            <a:ext uri="{FF2B5EF4-FFF2-40B4-BE49-F238E27FC236}">
              <a16:creationId xmlns:a16="http://schemas.microsoft.com/office/drawing/2014/main" id="{53B60390-AE42-4048-8004-8EF35F2A2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40386000"/>
          <a:ext cx="476250" cy="238125"/>
        </a:xfrm>
        <a:prstGeom prst="rect">
          <a:avLst/>
        </a:prstGeom>
        <a:solidFill>
          <a:srgbClr val="000000"/>
        </a:solidFill>
        <a:ln w="9360" cap="flat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38100</xdr:colOff>
      <xdr:row>48</xdr:row>
      <xdr:rowOff>95250</xdr:rowOff>
    </xdr:from>
    <xdr:to>
      <xdr:col>0</xdr:col>
      <xdr:colOff>1619250</xdr:colOff>
      <xdr:row>50</xdr:row>
      <xdr:rowOff>219075</xdr:rowOff>
    </xdr:to>
    <xdr:pic>
      <xdr:nvPicPr>
        <xdr:cNvPr id="5146" name="Рисунок 78">
          <a:extLst>
            <a:ext uri="{FF2B5EF4-FFF2-40B4-BE49-F238E27FC236}">
              <a16:creationId xmlns:a16="http://schemas.microsoft.com/office/drawing/2014/main" id="{34C90613-E3BB-45C1-91FA-15C668092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2461200"/>
          <a:ext cx="1581150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38100</xdr:colOff>
      <xdr:row>51</xdr:row>
      <xdr:rowOff>200025</xdr:rowOff>
    </xdr:from>
    <xdr:to>
      <xdr:col>0</xdr:col>
      <xdr:colOff>1571625</xdr:colOff>
      <xdr:row>52</xdr:row>
      <xdr:rowOff>352425</xdr:rowOff>
    </xdr:to>
    <xdr:pic>
      <xdr:nvPicPr>
        <xdr:cNvPr id="5147" name="Рисунок 79">
          <a:extLst>
            <a:ext uri="{FF2B5EF4-FFF2-40B4-BE49-F238E27FC236}">
              <a16:creationId xmlns:a16="http://schemas.microsoft.com/office/drawing/2014/main" id="{2E4D81A3-37D0-4517-8918-79BC5C189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3423225"/>
          <a:ext cx="1533525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19050</xdr:colOff>
      <xdr:row>53</xdr:row>
      <xdr:rowOff>180975</xdr:rowOff>
    </xdr:from>
    <xdr:to>
      <xdr:col>0</xdr:col>
      <xdr:colOff>1628775</xdr:colOff>
      <xdr:row>54</xdr:row>
      <xdr:rowOff>371475</xdr:rowOff>
    </xdr:to>
    <xdr:pic>
      <xdr:nvPicPr>
        <xdr:cNvPr id="5148" name="Рисунок 80">
          <a:extLst>
            <a:ext uri="{FF2B5EF4-FFF2-40B4-BE49-F238E27FC236}">
              <a16:creationId xmlns:a16="http://schemas.microsoft.com/office/drawing/2014/main" id="{D872E969-84B5-4D3F-A542-AA6C8D008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4547175"/>
          <a:ext cx="1609725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19050</xdr:colOff>
      <xdr:row>55</xdr:row>
      <xdr:rowOff>190500</xdr:rowOff>
    </xdr:from>
    <xdr:to>
      <xdr:col>0</xdr:col>
      <xdr:colOff>1619250</xdr:colOff>
      <xdr:row>56</xdr:row>
      <xdr:rowOff>342900</xdr:rowOff>
    </xdr:to>
    <xdr:pic>
      <xdr:nvPicPr>
        <xdr:cNvPr id="5149" name="Рисунок 81">
          <a:extLst>
            <a:ext uri="{FF2B5EF4-FFF2-40B4-BE49-F238E27FC236}">
              <a16:creationId xmlns:a16="http://schemas.microsoft.com/office/drawing/2014/main" id="{ECCF5CCC-6DA8-4A5D-A26A-EB3B951E2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5699700"/>
          <a:ext cx="1600200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819150</xdr:colOff>
      <xdr:row>4</xdr:row>
      <xdr:rowOff>85725</xdr:rowOff>
    </xdr:to>
    <xdr:pic>
      <xdr:nvPicPr>
        <xdr:cNvPr id="5150" name="Рисунок 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B788B0B-79FB-4117-93C3-15DCE65F4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1915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123825</xdr:colOff>
      <xdr:row>0</xdr:row>
      <xdr:rowOff>123825</xdr:rowOff>
    </xdr:from>
    <xdr:to>
      <xdr:col>2</xdr:col>
      <xdr:colOff>4171950</xdr:colOff>
      <xdr:row>4</xdr:row>
      <xdr:rowOff>38100</xdr:rowOff>
    </xdr:to>
    <xdr:pic>
      <xdr:nvPicPr>
        <xdr:cNvPr id="5151" name="Рисунок 83">
          <a:extLst>
            <a:ext uri="{FF2B5EF4-FFF2-40B4-BE49-F238E27FC236}">
              <a16:creationId xmlns:a16="http://schemas.microsoft.com/office/drawing/2014/main" id="{91218395-8C1D-4132-A0E6-88F824466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123825"/>
          <a:ext cx="4048125" cy="838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9525</xdr:colOff>
      <xdr:row>44</xdr:row>
      <xdr:rowOff>104775</xdr:rowOff>
    </xdr:from>
    <xdr:to>
      <xdr:col>1</xdr:col>
      <xdr:colOff>0</xdr:colOff>
      <xdr:row>45</xdr:row>
      <xdr:rowOff>438150</xdr:rowOff>
    </xdr:to>
    <xdr:pic>
      <xdr:nvPicPr>
        <xdr:cNvPr id="5152" name="Рисунок 84">
          <a:extLst>
            <a:ext uri="{FF2B5EF4-FFF2-40B4-BE49-F238E27FC236}">
              <a16:creationId xmlns:a16="http://schemas.microsoft.com/office/drawing/2014/main" id="{CFCC3CD0-D7E6-414B-974B-5882789F6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222825"/>
          <a:ext cx="1724025" cy="895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46</xdr:row>
      <xdr:rowOff>161925</xdr:rowOff>
    </xdr:from>
    <xdr:to>
      <xdr:col>1</xdr:col>
      <xdr:colOff>0</xdr:colOff>
      <xdr:row>47</xdr:row>
      <xdr:rowOff>361950</xdr:rowOff>
    </xdr:to>
    <xdr:pic>
      <xdr:nvPicPr>
        <xdr:cNvPr id="5153" name="Рисунок 1">
          <a:extLst>
            <a:ext uri="{FF2B5EF4-FFF2-40B4-BE49-F238E27FC236}">
              <a16:creationId xmlns:a16="http://schemas.microsoft.com/office/drawing/2014/main" id="{17EEBDD5-910B-407D-B91E-F0AB394F3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1403925"/>
          <a:ext cx="1695450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66675</xdr:colOff>
      <xdr:row>71</xdr:row>
      <xdr:rowOff>66675</xdr:rowOff>
    </xdr:from>
    <xdr:to>
      <xdr:col>0</xdr:col>
      <xdr:colOff>1562100</xdr:colOff>
      <xdr:row>72</xdr:row>
      <xdr:rowOff>295275</xdr:rowOff>
    </xdr:to>
    <xdr:pic>
      <xdr:nvPicPr>
        <xdr:cNvPr id="5154" name="Picture 50">
          <a:extLst>
            <a:ext uri="{FF2B5EF4-FFF2-40B4-BE49-F238E27FC236}">
              <a16:creationId xmlns:a16="http://schemas.microsoft.com/office/drawing/2014/main" id="{297D1242-C792-4580-B9B3-B89F2AF86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1843325"/>
          <a:ext cx="1495425" cy="590550"/>
        </a:xfrm>
        <a:prstGeom prst="rect">
          <a:avLst/>
        </a:prstGeom>
        <a:solidFill>
          <a:srgbClr val="000000"/>
        </a:solidFill>
        <a:ln w="9360" cap="flat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8</xdr:row>
      <xdr:rowOff>371475</xdr:rowOff>
    </xdr:from>
    <xdr:to>
      <xdr:col>1</xdr:col>
      <xdr:colOff>9525</xdr:colOff>
      <xdr:row>9</xdr:row>
      <xdr:rowOff>400050</xdr:rowOff>
    </xdr:to>
    <xdr:pic>
      <xdr:nvPicPr>
        <xdr:cNvPr id="5155" name="Рисунок 28">
          <a:extLst>
            <a:ext uri="{FF2B5EF4-FFF2-40B4-BE49-F238E27FC236}">
              <a16:creationId xmlns:a16="http://schemas.microsoft.com/office/drawing/2014/main" id="{D2FA6664-FB29-4ED9-BF44-93BDF9847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4150"/>
          <a:ext cx="1743075" cy="809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</xdr:colOff>
      <xdr:row>28</xdr:row>
      <xdr:rowOff>904875</xdr:rowOff>
    </xdr:from>
    <xdr:to>
      <xdr:col>0</xdr:col>
      <xdr:colOff>1590675</xdr:colOff>
      <xdr:row>29</xdr:row>
      <xdr:rowOff>790575</xdr:rowOff>
    </xdr:to>
    <xdr:pic>
      <xdr:nvPicPr>
        <xdr:cNvPr id="5156" name="Immagine 2">
          <a:extLst>
            <a:ext uri="{FF2B5EF4-FFF2-40B4-BE49-F238E27FC236}">
              <a16:creationId xmlns:a16="http://schemas.microsoft.com/office/drawing/2014/main" id="{9B12E280-3AD5-408A-A897-83B71775A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8773775"/>
          <a:ext cx="1562100" cy="800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32</xdr:row>
      <xdr:rowOff>47625</xdr:rowOff>
    </xdr:from>
    <xdr:to>
      <xdr:col>0</xdr:col>
      <xdr:colOff>1590675</xdr:colOff>
      <xdr:row>32</xdr:row>
      <xdr:rowOff>819150</xdr:rowOff>
    </xdr:to>
    <xdr:pic>
      <xdr:nvPicPr>
        <xdr:cNvPr id="5157" name="Immagine 3">
          <a:extLst>
            <a:ext uri="{FF2B5EF4-FFF2-40B4-BE49-F238E27FC236}">
              <a16:creationId xmlns:a16="http://schemas.microsoft.com/office/drawing/2014/main" id="{8822F3FA-D4E1-41CB-851B-6D63BAD42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1574125"/>
          <a:ext cx="1552575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133350</xdr:colOff>
      <xdr:row>68</xdr:row>
      <xdr:rowOff>123825</xdr:rowOff>
    </xdr:from>
    <xdr:to>
      <xdr:col>0</xdr:col>
      <xdr:colOff>1409700</xdr:colOff>
      <xdr:row>69</xdr:row>
      <xdr:rowOff>228600</xdr:rowOff>
    </xdr:to>
    <xdr:pic>
      <xdr:nvPicPr>
        <xdr:cNvPr id="5158" name="Picture 4">
          <a:extLst>
            <a:ext uri="{FF2B5EF4-FFF2-40B4-BE49-F238E27FC236}">
              <a16:creationId xmlns:a16="http://schemas.microsoft.com/office/drawing/2014/main" id="{B032EEA5-D987-41D1-B53C-2211C5F14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0814625"/>
          <a:ext cx="1276350" cy="466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276225</xdr:colOff>
      <xdr:row>27</xdr:row>
      <xdr:rowOff>238125</xdr:rowOff>
    </xdr:from>
    <xdr:to>
      <xdr:col>0</xdr:col>
      <xdr:colOff>1390650</xdr:colOff>
      <xdr:row>29</xdr:row>
      <xdr:rowOff>180975</xdr:rowOff>
    </xdr:to>
    <xdr:pic>
      <xdr:nvPicPr>
        <xdr:cNvPr id="6156" name="Рисунок 10">
          <a:extLst>
            <a:ext uri="{FF2B5EF4-FFF2-40B4-BE49-F238E27FC236}">
              <a16:creationId xmlns:a16="http://schemas.microsoft.com/office/drawing/2014/main" id="{BFEE4461-A5A0-4E3A-9E33-4A8432902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0337125"/>
          <a:ext cx="1114425" cy="1133475"/>
        </a:xfrm>
        <a:prstGeom prst="rect">
          <a:avLst/>
        </a:prstGeom>
        <a:gradFill rotWithShape="0">
          <a:gsLst>
            <a:gs pos="0">
              <a:srgbClr val="000000"/>
            </a:gs>
            <a:gs pos="100000">
              <a:srgbClr val="C1D1EC"/>
            </a:gs>
          </a:gsLst>
          <a:lin ang="5400000" scaled="1"/>
        </a:gradFill>
        <a:ln>
          <a:noFill/>
        </a:ln>
        <a:effectLst/>
        <a:extLs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238125</xdr:colOff>
      <xdr:row>29</xdr:row>
      <xdr:rowOff>228600</xdr:rowOff>
    </xdr:from>
    <xdr:to>
      <xdr:col>0</xdr:col>
      <xdr:colOff>1352550</xdr:colOff>
      <xdr:row>32</xdr:row>
      <xdr:rowOff>161925</xdr:rowOff>
    </xdr:to>
    <xdr:pic>
      <xdr:nvPicPr>
        <xdr:cNvPr id="6157" name="Рисунок 155">
          <a:extLst>
            <a:ext uri="{FF2B5EF4-FFF2-40B4-BE49-F238E27FC236}">
              <a16:creationId xmlns:a16="http://schemas.microsoft.com/office/drawing/2014/main" id="{F8960927-3466-46B2-B240-5E846ECFD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1518225"/>
          <a:ext cx="1114425" cy="1524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161925</xdr:colOff>
      <xdr:row>18</xdr:row>
      <xdr:rowOff>95250</xdr:rowOff>
    </xdr:from>
    <xdr:to>
      <xdr:col>0</xdr:col>
      <xdr:colOff>1447800</xdr:colOff>
      <xdr:row>18</xdr:row>
      <xdr:rowOff>1295400</xdr:rowOff>
    </xdr:to>
    <xdr:pic>
      <xdr:nvPicPr>
        <xdr:cNvPr id="6158" name="Рисунок 72">
          <a:extLst>
            <a:ext uri="{FF2B5EF4-FFF2-40B4-BE49-F238E27FC236}">
              <a16:creationId xmlns:a16="http://schemas.microsoft.com/office/drawing/2014/main" id="{3DB4F744-3A84-4F19-9419-A9B7ECD78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" t="-2148" r="-1285" b="2148"/>
        <a:stretch>
          <a:fillRect/>
        </a:stretch>
      </xdr:blipFill>
      <xdr:spPr bwMode="auto">
        <a:xfrm>
          <a:off x="161925" y="17364075"/>
          <a:ext cx="1285875" cy="1200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56" t="-2148" r="-1285" b="2148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19</xdr:row>
      <xdr:rowOff>314325</xdr:rowOff>
    </xdr:from>
    <xdr:to>
      <xdr:col>0</xdr:col>
      <xdr:colOff>1590675</xdr:colOff>
      <xdr:row>19</xdr:row>
      <xdr:rowOff>1143000</xdr:rowOff>
    </xdr:to>
    <xdr:pic>
      <xdr:nvPicPr>
        <xdr:cNvPr id="6159" name="Рисунок 78">
          <a:extLst>
            <a:ext uri="{FF2B5EF4-FFF2-40B4-BE49-F238E27FC236}">
              <a16:creationId xmlns:a16="http://schemas.microsoft.com/office/drawing/2014/main" id="{49214C0A-FFBF-4006-9955-316B64807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02375"/>
          <a:ext cx="1533525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142875</xdr:colOff>
      <xdr:row>20</xdr:row>
      <xdr:rowOff>85725</xdr:rowOff>
    </xdr:from>
    <xdr:to>
      <xdr:col>0</xdr:col>
      <xdr:colOff>1543050</xdr:colOff>
      <xdr:row>20</xdr:row>
      <xdr:rowOff>1333500</xdr:rowOff>
    </xdr:to>
    <xdr:pic>
      <xdr:nvPicPr>
        <xdr:cNvPr id="6160" name="Рисунок 79">
          <a:extLst>
            <a:ext uri="{FF2B5EF4-FFF2-40B4-BE49-F238E27FC236}">
              <a16:creationId xmlns:a16="http://schemas.microsoft.com/office/drawing/2014/main" id="{930DFFC0-4B51-4720-A687-340DCAF33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0193000"/>
          <a:ext cx="1400175" cy="1247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95250</xdr:colOff>
      <xdr:row>21</xdr:row>
      <xdr:rowOff>57150</xdr:rowOff>
    </xdr:from>
    <xdr:to>
      <xdr:col>0</xdr:col>
      <xdr:colOff>1533525</xdr:colOff>
      <xdr:row>21</xdr:row>
      <xdr:rowOff>1352550</xdr:rowOff>
    </xdr:to>
    <xdr:pic>
      <xdr:nvPicPr>
        <xdr:cNvPr id="6161" name="Рисунок 80">
          <a:extLst>
            <a:ext uri="{FF2B5EF4-FFF2-40B4-BE49-F238E27FC236}">
              <a16:creationId xmlns:a16="http://schemas.microsoft.com/office/drawing/2014/main" id="{09A90B7F-4A86-4EC9-BC8A-2D922421A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1583650"/>
          <a:ext cx="1438275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142875</xdr:colOff>
      <xdr:row>22</xdr:row>
      <xdr:rowOff>57150</xdr:rowOff>
    </xdr:from>
    <xdr:to>
      <xdr:col>0</xdr:col>
      <xdr:colOff>1476375</xdr:colOff>
      <xdr:row>22</xdr:row>
      <xdr:rowOff>1333500</xdr:rowOff>
    </xdr:to>
    <xdr:pic>
      <xdr:nvPicPr>
        <xdr:cNvPr id="6162" name="Рисунок 81">
          <a:extLst>
            <a:ext uri="{FF2B5EF4-FFF2-40B4-BE49-F238E27FC236}">
              <a16:creationId xmlns:a16="http://schemas.microsoft.com/office/drawing/2014/main" id="{35420496-6F15-4794-B6A3-04D18F40E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3002875"/>
          <a:ext cx="1333500" cy="1276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371475</xdr:colOff>
      <xdr:row>32</xdr:row>
      <xdr:rowOff>133350</xdr:rowOff>
    </xdr:from>
    <xdr:to>
      <xdr:col>0</xdr:col>
      <xdr:colOff>1181100</xdr:colOff>
      <xdr:row>32</xdr:row>
      <xdr:rowOff>876300</xdr:rowOff>
    </xdr:to>
    <xdr:pic>
      <xdr:nvPicPr>
        <xdr:cNvPr id="6163" name="Рисунок 82">
          <a:extLst>
            <a:ext uri="{FF2B5EF4-FFF2-40B4-BE49-F238E27FC236}">
              <a16:creationId xmlns:a16="http://schemas.microsoft.com/office/drawing/2014/main" id="{74547C05-3D39-4799-9061-47EB5E548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3213675"/>
          <a:ext cx="809625" cy="742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257175</xdr:colOff>
      <xdr:row>33</xdr:row>
      <xdr:rowOff>409575</xdr:rowOff>
    </xdr:from>
    <xdr:to>
      <xdr:col>0</xdr:col>
      <xdr:colOff>1409700</xdr:colOff>
      <xdr:row>33</xdr:row>
      <xdr:rowOff>1209675</xdr:rowOff>
    </xdr:to>
    <xdr:pic>
      <xdr:nvPicPr>
        <xdr:cNvPr id="6164" name="Рисунок 83">
          <a:extLst>
            <a:ext uri="{FF2B5EF4-FFF2-40B4-BE49-F238E27FC236}">
              <a16:creationId xmlns:a16="http://schemas.microsoft.com/office/drawing/2014/main" id="{70E2C542-D56D-4F87-ACC6-9324201DF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4585275"/>
          <a:ext cx="1152525" cy="800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142875</xdr:colOff>
      <xdr:row>35</xdr:row>
      <xdr:rowOff>266700</xdr:rowOff>
    </xdr:from>
    <xdr:to>
      <xdr:col>0</xdr:col>
      <xdr:colOff>1562100</xdr:colOff>
      <xdr:row>37</xdr:row>
      <xdr:rowOff>476250</xdr:rowOff>
    </xdr:to>
    <xdr:pic>
      <xdr:nvPicPr>
        <xdr:cNvPr id="6165" name="Рисунок 84">
          <a:extLst>
            <a:ext uri="{FF2B5EF4-FFF2-40B4-BE49-F238E27FC236}">
              <a16:creationId xmlns:a16="http://schemas.microsoft.com/office/drawing/2014/main" id="{D3D0D547-4F8F-4FB7-8DD1-D4F713694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7099875"/>
          <a:ext cx="1419225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361950</xdr:colOff>
      <xdr:row>26</xdr:row>
      <xdr:rowOff>85725</xdr:rowOff>
    </xdr:from>
    <xdr:to>
      <xdr:col>0</xdr:col>
      <xdr:colOff>1066800</xdr:colOff>
      <xdr:row>26</xdr:row>
      <xdr:rowOff>1419225</xdr:rowOff>
    </xdr:to>
    <xdr:pic>
      <xdr:nvPicPr>
        <xdr:cNvPr id="6166" name="Рисунок 65">
          <a:extLst>
            <a:ext uri="{FF2B5EF4-FFF2-40B4-BE49-F238E27FC236}">
              <a16:creationId xmlns:a16="http://schemas.microsoft.com/office/drawing/2014/main" id="{1EE8F7B3-0AB6-41D2-9F27-64709E64C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8898850"/>
          <a:ext cx="70485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495300</xdr:colOff>
      <xdr:row>24</xdr:row>
      <xdr:rowOff>38100</xdr:rowOff>
    </xdr:from>
    <xdr:to>
      <xdr:col>0</xdr:col>
      <xdr:colOff>1143000</xdr:colOff>
      <xdr:row>24</xdr:row>
      <xdr:rowOff>1466850</xdr:rowOff>
    </xdr:to>
    <xdr:pic>
      <xdr:nvPicPr>
        <xdr:cNvPr id="6167" name="Рисунок 66">
          <a:extLst>
            <a:ext uri="{FF2B5EF4-FFF2-40B4-BE49-F238E27FC236}">
              <a16:creationId xmlns:a16="http://schemas.microsoft.com/office/drawing/2014/main" id="{717F0989-00F6-4377-B545-92F652506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5822275"/>
          <a:ext cx="647700" cy="1428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114300</xdr:colOff>
      <xdr:row>10</xdr:row>
      <xdr:rowOff>209550</xdr:rowOff>
    </xdr:from>
    <xdr:to>
      <xdr:col>0</xdr:col>
      <xdr:colOff>1562100</xdr:colOff>
      <xdr:row>10</xdr:row>
      <xdr:rowOff>1247775</xdr:rowOff>
    </xdr:to>
    <xdr:pic>
      <xdr:nvPicPr>
        <xdr:cNvPr id="6168" name="Рисунок 92">
          <a:extLst>
            <a:ext uri="{FF2B5EF4-FFF2-40B4-BE49-F238E27FC236}">
              <a16:creationId xmlns:a16="http://schemas.microsoft.com/office/drawing/2014/main" id="{63E0D456-A2D3-4014-B568-89ADC09D1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124575"/>
          <a:ext cx="1447800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152400</xdr:colOff>
      <xdr:row>11</xdr:row>
      <xdr:rowOff>95250</xdr:rowOff>
    </xdr:from>
    <xdr:to>
      <xdr:col>0</xdr:col>
      <xdr:colOff>1562100</xdr:colOff>
      <xdr:row>11</xdr:row>
      <xdr:rowOff>1362075</xdr:rowOff>
    </xdr:to>
    <xdr:pic>
      <xdr:nvPicPr>
        <xdr:cNvPr id="6169" name="Рисунок 93">
          <a:extLst>
            <a:ext uri="{FF2B5EF4-FFF2-40B4-BE49-F238E27FC236}">
              <a16:creationId xmlns:a16="http://schemas.microsoft.com/office/drawing/2014/main" id="{6EEA6980-6EC2-4A9D-AB09-4D87D4B10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429500"/>
          <a:ext cx="1409700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228600</xdr:colOff>
      <xdr:row>12</xdr:row>
      <xdr:rowOff>104775</xdr:rowOff>
    </xdr:from>
    <xdr:to>
      <xdr:col>0</xdr:col>
      <xdr:colOff>1552575</xdr:colOff>
      <xdr:row>12</xdr:row>
      <xdr:rowOff>1323975</xdr:rowOff>
    </xdr:to>
    <xdr:pic>
      <xdr:nvPicPr>
        <xdr:cNvPr id="6170" name="Рисунок 94">
          <a:extLst>
            <a:ext uri="{FF2B5EF4-FFF2-40B4-BE49-F238E27FC236}">
              <a16:creationId xmlns:a16="http://schemas.microsoft.com/office/drawing/2014/main" id="{2EAD22E4-72C0-41DB-8158-314488EF0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858250"/>
          <a:ext cx="1323975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152400</xdr:colOff>
      <xdr:row>13</xdr:row>
      <xdr:rowOff>161925</xdr:rowOff>
    </xdr:from>
    <xdr:to>
      <xdr:col>0</xdr:col>
      <xdr:colOff>1562100</xdr:colOff>
      <xdr:row>13</xdr:row>
      <xdr:rowOff>1285875</xdr:rowOff>
    </xdr:to>
    <xdr:pic>
      <xdr:nvPicPr>
        <xdr:cNvPr id="6171" name="Рисунок 95">
          <a:extLst>
            <a:ext uri="{FF2B5EF4-FFF2-40B4-BE49-F238E27FC236}">
              <a16:creationId xmlns:a16="http://schemas.microsoft.com/office/drawing/2014/main" id="{10A573B1-5278-4A5F-8049-4F0032B8C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334625"/>
          <a:ext cx="1409700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209550</xdr:colOff>
      <xdr:row>34</xdr:row>
      <xdr:rowOff>57150</xdr:rowOff>
    </xdr:from>
    <xdr:to>
      <xdr:col>0</xdr:col>
      <xdr:colOff>1466850</xdr:colOff>
      <xdr:row>34</xdr:row>
      <xdr:rowOff>1190625</xdr:rowOff>
    </xdr:to>
    <xdr:pic>
      <xdr:nvPicPr>
        <xdr:cNvPr id="6172" name="Рисунок 97">
          <a:extLst>
            <a:ext uri="{FF2B5EF4-FFF2-40B4-BE49-F238E27FC236}">
              <a16:creationId xmlns:a16="http://schemas.microsoft.com/office/drawing/2014/main" id="{B77F0DF8-D3AE-46C3-B4C1-7EC9C25C2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5623500"/>
          <a:ext cx="1257300" cy="1133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133350</xdr:colOff>
      <xdr:row>23</xdr:row>
      <xdr:rowOff>209550</xdr:rowOff>
    </xdr:from>
    <xdr:to>
      <xdr:col>0</xdr:col>
      <xdr:colOff>1543050</xdr:colOff>
      <xdr:row>23</xdr:row>
      <xdr:rowOff>1285875</xdr:rowOff>
    </xdr:to>
    <xdr:pic>
      <xdr:nvPicPr>
        <xdr:cNvPr id="6173" name="Рисунок 98">
          <a:extLst>
            <a:ext uri="{FF2B5EF4-FFF2-40B4-BE49-F238E27FC236}">
              <a16:creationId xmlns:a16="http://schemas.microsoft.com/office/drawing/2014/main" id="{6B1EAFF8-23ED-405E-92EC-DF87ACED0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4574500"/>
          <a:ext cx="1409700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285750</xdr:colOff>
      <xdr:row>15</xdr:row>
      <xdr:rowOff>57150</xdr:rowOff>
    </xdr:from>
    <xdr:to>
      <xdr:col>0</xdr:col>
      <xdr:colOff>1495425</xdr:colOff>
      <xdr:row>15</xdr:row>
      <xdr:rowOff>1314450</xdr:rowOff>
    </xdr:to>
    <xdr:pic>
      <xdr:nvPicPr>
        <xdr:cNvPr id="6174" name="Рисунок 100">
          <a:extLst>
            <a:ext uri="{FF2B5EF4-FFF2-40B4-BE49-F238E27FC236}">
              <a16:creationId xmlns:a16="http://schemas.microsoft.com/office/drawing/2014/main" id="{8FCE1213-FF0F-4FDD-8509-B39971C2D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3068300"/>
          <a:ext cx="1209675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323850</xdr:colOff>
      <xdr:row>14</xdr:row>
      <xdr:rowOff>66675</xdr:rowOff>
    </xdr:from>
    <xdr:to>
      <xdr:col>0</xdr:col>
      <xdr:colOff>1466850</xdr:colOff>
      <xdr:row>14</xdr:row>
      <xdr:rowOff>1352550</xdr:rowOff>
    </xdr:to>
    <xdr:pic>
      <xdr:nvPicPr>
        <xdr:cNvPr id="6175" name="Рисунок 101">
          <a:extLst>
            <a:ext uri="{FF2B5EF4-FFF2-40B4-BE49-F238E27FC236}">
              <a16:creationId xmlns:a16="http://schemas.microsoft.com/office/drawing/2014/main" id="{19832C5A-9DAF-4F19-848E-0BF81762A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1658600"/>
          <a:ext cx="1143000" cy="1285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285750</xdr:colOff>
      <xdr:row>16</xdr:row>
      <xdr:rowOff>66675</xdr:rowOff>
    </xdr:from>
    <xdr:to>
      <xdr:col>0</xdr:col>
      <xdr:colOff>1438275</xdr:colOff>
      <xdr:row>16</xdr:row>
      <xdr:rowOff>1352550</xdr:rowOff>
    </xdr:to>
    <xdr:pic>
      <xdr:nvPicPr>
        <xdr:cNvPr id="6176" name="Рисунок 102">
          <a:extLst>
            <a:ext uri="{FF2B5EF4-FFF2-40B4-BE49-F238E27FC236}">
              <a16:creationId xmlns:a16="http://schemas.microsoft.com/office/drawing/2014/main" id="{D01E745C-E3C0-4478-AE73-58A3175E5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4497050"/>
          <a:ext cx="1152525" cy="1285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190500</xdr:colOff>
      <xdr:row>17</xdr:row>
      <xdr:rowOff>123825</xdr:rowOff>
    </xdr:from>
    <xdr:to>
      <xdr:col>0</xdr:col>
      <xdr:colOff>1323975</xdr:colOff>
      <xdr:row>17</xdr:row>
      <xdr:rowOff>1285875</xdr:rowOff>
    </xdr:to>
    <xdr:pic>
      <xdr:nvPicPr>
        <xdr:cNvPr id="6177" name="Рисунок 70">
          <a:extLst>
            <a:ext uri="{FF2B5EF4-FFF2-40B4-BE49-F238E27FC236}">
              <a16:creationId xmlns:a16="http://schemas.microsoft.com/office/drawing/2014/main" id="{3781FEB8-378E-496E-864F-B72D7C5BA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973425"/>
          <a:ext cx="1133475" cy="1162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819150</xdr:colOff>
      <xdr:row>4</xdr:row>
      <xdr:rowOff>152400</xdr:rowOff>
    </xdr:to>
    <xdr:pic>
      <xdr:nvPicPr>
        <xdr:cNvPr id="6178" name="Рисунок 6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9CFCB4FF-EAF1-4175-9DB7-5A838BDDF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191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133350</xdr:colOff>
      <xdr:row>0</xdr:row>
      <xdr:rowOff>114300</xdr:rowOff>
    </xdr:from>
    <xdr:to>
      <xdr:col>2</xdr:col>
      <xdr:colOff>4171950</xdr:colOff>
      <xdr:row>4</xdr:row>
      <xdr:rowOff>161925</xdr:rowOff>
    </xdr:to>
    <xdr:pic>
      <xdr:nvPicPr>
        <xdr:cNvPr id="6179" name="Рисунок 72">
          <a:extLst>
            <a:ext uri="{FF2B5EF4-FFF2-40B4-BE49-F238E27FC236}">
              <a16:creationId xmlns:a16="http://schemas.microsoft.com/office/drawing/2014/main" id="{BFA9E4B9-BCA0-4432-B90B-58D4D6096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114300"/>
          <a:ext cx="4038600" cy="895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466725</xdr:colOff>
      <xdr:row>81</xdr:row>
      <xdr:rowOff>266700</xdr:rowOff>
    </xdr:from>
    <xdr:to>
      <xdr:col>0</xdr:col>
      <xdr:colOff>1219200</xdr:colOff>
      <xdr:row>82</xdr:row>
      <xdr:rowOff>123825</xdr:rowOff>
    </xdr:to>
    <xdr:pic>
      <xdr:nvPicPr>
        <xdr:cNvPr id="6180" name="Рисунок 13">
          <a:extLst>
            <a:ext uri="{FF2B5EF4-FFF2-40B4-BE49-F238E27FC236}">
              <a16:creationId xmlns:a16="http://schemas.microsoft.com/office/drawing/2014/main" id="{12FD76F7-CDB2-4F8B-BB68-693AFA947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86953725"/>
          <a:ext cx="752475" cy="1190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85725</xdr:colOff>
      <xdr:row>65</xdr:row>
      <xdr:rowOff>266700</xdr:rowOff>
    </xdr:from>
    <xdr:to>
      <xdr:col>0</xdr:col>
      <xdr:colOff>1562100</xdr:colOff>
      <xdr:row>66</xdr:row>
      <xdr:rowOff>152400</xdr:rowOff>
    </xdr:to>
    <xdr:pic>
      <xdr:nvPicPr>
        <xdr:cNvPr id="6181" name="Picture 2">
          <a:extLst>
            <a:ext uri="{FF2B5EF4-FFF2-40B4-BE49-F238E27FC236}">
              <a16:creationId xmlns:a16="http://schemas.microsoft.com/office/drawing/2014/main" id="{679B0438-9836-4A85-A194-BA4013022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24" t="2516" r="17160" b="16045"/>
        <a:stretch>
          <a:fillRect/>
        </a:stretch>
      </xdr:blipFill>
      <xdr:spPr bwMode="auto">
        <a:xfrm>
          <a:off x="85725" y="67179825"/>
          <a:ext cx="1476375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1824" t="2516" r="17160" b="1604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142875</xdr:colOff>
      <xdr:row>66</xdr:row>
      <xdr:rowOff>228600</xdr:rowOff>
    </xdr:from>
    <xdr:to>
      <xdr:col>0</xdr:col>
      <xdr:colOff>1533525</xdr:colOff>
      <xdr:row>67</xdr:row>
      <xdr:rowOff>85725</xdr:rowOff>
    </xdr:to>
    <xdr:pic>
      <xdr:nvPicPr>
        <xdr:cNvPr id="6182" name="Рисунок 18">
          <a:extLst>
            <a:ext uri="{FF2B5EF4-FFF2-40B4-BE49-F238E27FC236}">
              <a16:creationId xmlns:a16="http://schemas.microsoft.com/office/drawing/2014/main" id="{52B06B13-DE02-4970-9439-013D33151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8475225"/>
          <a:ext cx="1390650" cy="1171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238125</xdr:colOff>
      <xdr:row>55</xdr:row>
      <xdr:rowOff>238125</xdr:rowOff>
    </xdr:from>
    <xdr:to>
      <xdr:col>0</xdr:col>
      <xdr:colOff>1419225</xdr:colOff>
      <xdr:row>58</xdr:row>
      <xdr:rowOff>161925</xdr:rowOff>
    </xdr:to>
    <xdr:pic>
      <xdr:nvPicPr>
        <xdr:cNvPr id="6183" name="Picture 2">
          <a:extLst>
            <a:ext uri="{FF2B5EF4-FFF2-40B4-BE49-F238E27FC236}">
              <a16:creationId xmlns:a16="http://schemas.microsoft.com/office/drawing/2014/main" id="{0307431E-68FF-4613-8E03-1141965B7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99" r="39989"/>
        <a:stretch>
          <a:fillRect/>
        </a:stretch>
      </xdr:blipFill>
      <xdr:spPr bwMode="auto">
        <a:xfrm>
          <a:off x="238125" y="56102250"/>
          <a:ext cx="1181100" cy="1638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7999" r="3998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38100</xdr:colOff>
      <xdr:row>85</xdr:row>
      <xdr:rowOff>314325</xdr:rowOff>
    </xdr:from>
    <xdr:to>
      <xdr:col>0</xdr:col>
      <xdr:colOff>1571625</xdr:colOff>
      <xdr:row>87</xdr:row>
      <xdr:rowOff>85725</xdr:rowOff>
    </xdr:to>
    <xdr:pic>
      <xdr:nvPicPr>
        <xdr:cNvPr id="6184" name="Рисунок 78">
          <a:extLst>
            <a:ext uri="{FF2B5EF4-FFF2-40B4-BE49-F238E27FC236}">
              <a16:creationId xmlns:a16="http://schemas.microsoft.com/office/drawing/2014/main" id="{2E4108C2-BDD2-4B84-95EB-7E162B505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9420700"/>
          <a:ext cx="1533525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47625</xdr:colOff>
      <xdr:row>87</xdr:row>
      <xdr:rowOff>304800</xdr:rowOff>
    </xdr:from>
    <xdr:to>
      <xdr:col>0</xdr:col>
      <xdr:colOff>1466850</xdr:colOff>
      <xdr:row>89</xdr:row>
      <xdr:rowOff>104775</xdr:rowOff>
    </xdr:to>
    <xdr:pic>
      <xdr:nvPicPr>
        <xdr:cNvPr id="6185" name="Рисунок 79">
          <a:extLst>
            <a:ext uri="{FF2B5EF4-FFF2-40B4-BE49-F238E27FC236}">
              <a16:creationId xmlns:a16="http://schemas.microsoft.com/office/drawing/2014/main" id="{A87FFC0C-C6D8-4D5E-8099-C29CD6B2B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0668475"/>
          <a:ext cx="1419225" cy="1057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114300</xdr:colOff>
      <xdr:row>38</xdr:row>
      <xdr:rowOff>266700</xdr:rowOff>
    </xdr:from>
    <xdr:to>
      <xdr:col>0</xdr:col>
      <xdr:colOff>1543050</xdr:colOff>
      <xdr:row>39</xdr:row>
      <xdr:rowOff>142875</xdr:rowOff>
    </xdr:to>
    <xdr:pic>
      <xdr:nvPicPr>
        <xdr:cNvPr id="6186" name="Рисунок 3">
          <a:extLst>
            <a:ext uri="{FF2B5EF4-FFF2-40B4-BE49-F238E27FC236}">
              <a16:creationId xmlns:a16="http://schemas.microsoft.com/office/drawing/2014/main" id="{D38EA5EF-F257-4ABB-8933-F7CB60371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8528625"/>
          <a:ext cx="1428750" cy="1209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38100</xdr:colOff>
      <xdr:row>60</xdr:row>
      <xdr:rowOff>304800</xdr:rowOff>
    </xdr:from>
    <xdr:to>
      <xdr:col>0</xdr:col>
      <xdr:colOff>1590675</xdr:colOff>
      <xdr:row>61</xdr:row>
      <xdr:rowOff>76200</xdr:rowOff>
    </xdr:to>
    <xdr:pic>
      <xdr:nvPicPr>
        <xdr:cNvPr id="6187" name="Рисунок 11">
          <a:extLst>
            <a:ext uri="{FF2B5EF4-FFF2-40B4-BE49-F238E27FC236}">
              <a16:creationId xmlns:a16="http://schemas.microsoft.com/office/drawing/2014/main" id="{F4D19B3F-08D2-4BD9-B842-BD0699737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0550425"/>
          <a:ext cx="1552575" cy="1104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28575</xdr:colOff>
      <xdr:row>58</xdr:row>
      <xdr:rowOff>304800</xdr:rowOff>
    </xdr:from>
    <xdr:to>
      <xdr:col>0</xdr:col>
      <xdr:colOff>1609725</xdr:colOff>
      <xdr:row>59</xdr:row>
      <xdr:rowOff>95250</xdr:rowOff>
    </xdr:to>
    <xdr:pic>
      <xdr:nvPicPr>
        <xdr:cNvPr id="6188" name="Рисунок 12">
          <a:extLst>
            <a:ext uri="{FF2B5EF4-FFF2-40B4-BE49-F238E27FC236}">
              <a16:creationId xmlns:a16="http://schemas.microsoft.com/office/drawing/2014/main" id="{BD755172-D005-49C5-93EC-DD0E4116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7883425"/>
          <a:ext cx="1581150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9525</xdr:colOff>
      <xdr:row>59</xdr:row>
      <xdr:rowOff>295275</xdr:rowOff>
    </xdr:from>
    <xdr:to>
      <xdr:col>0</xdr:col>
      <xdr:colOff>1590675</xdr:colOff>
      <xdr:row>60</xdr:row>
      <xdr:rowOff>85725</xdr:rowOff>
    </xdr:to>
    <xdr:pic>
      <xdr:nvPicPr>
        <xdr:cNvPr id="6189" name="Рисунок 82">
          <a:extLst>
            <a:ext uri="{FF2B5EF4-FFF2-40B4-BE49-F238E27FC236}">
              <a16:creationId xmlns:a16="http://schemas.microsoft.com/office/drawing/2014/main" id="{A729FB56-5BB6-4DBE-A759-8485E824A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9207400"/>
          <a:ext cx="1581150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76200</xdr:colOff>
      <xdr:row>79</xdr:row>
      <xdr:rowOff>266700</xdr:rowOff>
    </xdr:from>
    <xdr:to>
      <xdr:col>0</xdr:col>
      <xdr:colOff>1590675</xdr:colOff>
      <xdr:row>81</xdr:row>
      <xdr:rowOff>114300</xdr:rowOff>
    </xdr:to>
    <xdr:pic>
      <xdr:nvPicPr>
        <xdr:cNvPr id="6190" name="Picture 2">
          <a:extLst>
            <a:ext uri="{FF2B5EF4-FFF2-40B4-BE49-F238E27FC236}">
              <a16:creationId xmlns:a16="http://schemas.microsoft.com/office/drawing/2014/main" id="{84209006-FD6C-4669-BD75-B08548CD2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2267" r="11397" b="11475"/>
        <a:stretch>
          <a:fillRect/>
        </a:stretch>
      </xdr:blipFill>
      <xdr:spPr bwMode="auto">
        <a:xfrm>
          <a:off x="76200" y="85601175"/>
          <a:ext cx="1514475" cy="1200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602" t="2267" r="11397" b="1147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66675</xdr:colOff>
      <xdr:row>73</xdr:row>
      <xdr:rowOff>266700</xdr:rowOff>
    </xdr:from>
    <xdr:to>
      <xdr:col>0</xdr:col>
      <xdr:colOff>1590675</xdr:colOff>
      <xdr:row>74</xdr:row>
      <xdr:rowOff>66675</xdr:rowOff>
    </xdr:to>
    <xdr:pic>
      <xdr:nvPicPr>
        <xdr:cNvPr id="6191" name="Рисунок 72">
          <a:extLst>
            <a:ext uri="{FF2B5EF4-FFF2-40B4-BE49-F238E27FC236}">
              <a16:creationId xmlns:a16="http://schemas.microsoft.com/office/drawing/2014/main" id="{C3F613A1-5FB4-4561-9332-882DBBBA8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7714475"/>
          <a:ext cx="1524000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85725</xdr:colOff>
      <xdr:row>74</xdr:row>
      <xdr:rowOff>285750</xdr:rowOff>
    </xdr:from>
    <xdr:to>
      <xdr:col>0</xdr:col>
      <xdr:colOff>1552575</xdr:colOff>
      <xdr:row>75</xdr:row>
      <xdr:rowOff>114300</xdr:rowOff>
    </xdr:to>
    <xdr:pic>
      <xdr:nvPicPr>
        <xdr:cNvPr id="6192" name="Рисунок 73">
          <a:extLst>
            <a:ext uri="{FF2B5EF4-FFF2-40B4-BE49-F238E27FC236}">
              <a16:creationId xmlns:a16="http://schemas.microsoft.com/office/drawing/2014/main" id="{6C6D211B-A1C8-416B-9B9E-6CD88EF95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9047975"/>
          <a:ext cx="1466850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85725</xdr:colOff>
      <xdr:row>75</xdr:row>
      <xdr:rowOff>295275</xdr:rowOff>
    </xdr:from>
    <xdr:to>
      <xdr:col>0</xdr:col>
      <xdr:colOff>1514475</xdr:colOff>
      <xdr:row>76</xdr:row>
      <xdr:rowOff>114300</xdr:rowOff>
    </xdr:to>
    <xdr:pic>
      <xdr:nvPicPr>
        <xdr:cNvPr id="6193" name="Рисунок 74">
          <a:extLst>
            <a:ext uri="{FF2B5EF4-FFF2-40B4-BE49-F238E27FC236}">
              <a16:creationId xmlns:a16="http://schemas.microsoft.com/office/drawing/2014/main" id="{12211E14-85E0-46A9-861D-0D200565C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0371950"/>
          <a:ext cx="1428750" cy="1133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85725</xdr:colOff>
      <xdr:row>76</xdr:row>
      <xdr:rowOff>285750</xdr:rowOff>
    </xdr:from>
    <xdr:to>
      <xdr:col>0</xdr:col>
      <xdr:colOff>1562100</xdr:colOff>
      <xdr:row>77</xdr:row>
      <xdr:rowOff>133350</xdr:rowOff>
    </xdr:to>
    <xdr:pic>
      <xdr:nvPicPr>
        <xdr:cNvPr id="6194" name="Рисунок 75">
          <a:extLst>
            <a:ext uri="{FF2B5EF4-FFF2-40B4-BE49-F238E27FC236}">
              <a16:creationId xmlns:a16="http://schemas.microsoft.com/office/drawing/2014/main" id="{526C9031-9654-44A9-BFFE-AD8E5BE67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1676875"/>
          <a:ext cx="1476375" cy="1162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85725</xdr:colOff>
      <xdr:row>77</xdr:row>
      <xdr:rowOff>266700</xdr:rowOff>
    </xdr:from>
    <xdr:to>
      <xdr:col>0</xdr:col>
      <xdr:colOff>1562100</xdr:colOff>
      <xdr:row>78</xdr:row>
      <xdr:rowOff>123825</xdr:rowOff>
    </xdr:to>
    <xdr:pic>
      <xdr:nvPicPr>
        <xdr:cNvPr id="6195" name="Рисунок 76">
          <a:extLst>
            <a:ext uri="{FF2B5EF4-FFF2-40B4-BE49-F238E27FC236}">
              <a16:creationId xmlns:a16="http://schemas.microsoft.com/office/drawing/2014/main" id="{EE845785-54F2-4179-BC52-D7C123337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2972275"/>
          <a:ext cx="1476375" cy="1171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95250</xdr:colOff>
      <xdr:row>47</xdr:row>
      <xdr:rowOff>257175</xdr:rowOff>
    </xdr:from>
    <xdr:to>
      <xdr:col>0</xdr:col>
      <xdr:colOff>1438275</xdr:colOff>
      <xdr:row>48</xdr:row>
      <xdr:rowOff>152400</xdr:rowOff>
    </xdr:to>
    <xdr:pic>
      <xdr:nvPicPr>
        <xdr:cNvPr id="6196" name="Рисунок 78">
          <a:extLst>
            <a:ext uri="{FF2B5EF4-FFF2-40B4-BE49-F238E27FC236}">
              <a16:creationId xmlns:a16="http://schemas.microsoft.com/office/drawing/2014/main" id="{7C5659C5-AA9E-4431-A0BD-A17A71E73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5453300"/>
          <a:ext cx="1343025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152400</xdr:colOff>
      <xdr:row>48</xdr:row>
      <xdr:rowOff>238125</xdr:rowOff>
    </xdr:from>
    <xdr:to>
      <xdr:col>0</xdr:col>
      <xdr:colOff>1343025</xdr:colOff>
      <xdr:row>49</xdr:row>
      <xdr:rowOff>133350</xdr:rowOff>
    </xdr:to>
    <xdr:pic>
      <xdr:nvPicPr>
        <xdr:cNvPr id="6197" name="Рисунок 79">
          <a:extLst>
            <a:ext uri="{FF2B5EF4-FFF2-40B4-BE49-F238E27FC236}">
              <a16:creationId xmlns:a16="http://schemas.microsoft.com/office/drawing/2014/main" id="{49FEA73C-1C90-4798-9145-EE75B6036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6767750"/>
          <a:ext cx="1190625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38100</xdr:colOff>
      <xdr:row>46</xdr:row>
      <xdr:rowOff>266700</xdr:rowOff>
    </xdr:from>
    <xdr:to>
      <xdr:col>0</xdr:col>
      <xdr:colOff>1581150</xdr:colOff>
      <xdr:row>47</xdr:row>
      <xdr:rowOff>85725</xdr:rowOff>
    </xdr:to>
    <xdr:pic>
      <xdr:nvPicPr>
        <xdr:cNvPr id="6198" name="Рисунок 119">
          <a:extLst>
            <a:ext uri="{FF2B5EF4-FFF2-40B4-BE49-F238E27FC236}">
              <a16:creationId xmlns:a16="http://schemas.microsoft.com/office/drawing/2014/main" id="{54935E41-39C0-45A3-B242-157BB6C74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4129325"/>
          <a:ext cx="1543050" cy="1152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114300</xdr:colOff>
      <xdr:row>49</xdr:row>
      <xdr:rowOff>390525</xdr:rowOff>
    </xdr:from>
    <xdr:to>
      <xdr:col>0</xdr:col>
      <xdr:colOff>1590675</xdr:colOff>
      <xdr:row>49</xdr:row>
      <xdr:rowOff>1323975</xdr:rowOff>
    </xdr:to>
    <xdr:pic>
      <xdr:nvPicPr>
        <xdr:cNvPr id="6199" name="Рисунок 121">
          <a:extLst>
            <a:ext uri="{FF2B5EF4-FFF2-40B4-BE49-F238E27FC236}">
              <a16:creationId xmlns:a16="http://schemas.microsoft.com/office/drawing/2014/main" id="{25F01585-E631-48D5-BAB9-9FAEB4B02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8253650"/>
          <a:ext cx="1476375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152400</xdr:colOff>
      <xdr:row>50</xdr:row>
      <xdr:rowOff>266700</xdr:rowOff>
    </xdr:from>
    <xdr:to>
      <xdr:col>0</xdr:col>
      <xdr:colOff>1457325</xdr:colOff>
      <xdr:row>51</xdr:row>
      <xdr:rowOff>104775</xdr:rowOff>
    </xdr:to>
    <xdr:pic>
      <xdr:nvPicPr>
        <xdr:cNvPr id="6200" name="Рисунок 122">
          <a:extLst>
            <a:ext uri="{FF2B5EF4-FFF2-40B4-BE49-F238E27FC236}">
              <a16:creationId xmlns:a16="http://schemas.microsoft.com/office/drawing/2014/main" id="{061D766C-B488-46E8-85E7-C76D657ED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9463325"/>
          <a:ext cx="1304925" cy="1171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219075</xdr:colOff>
      <xdr:row>71</xdr:row>
      <xdr:rowOff>247650</xdr:rowOff>
    </xdr:from>
    <xdr:to>
      <xdr:col>0</xdr:col>
      <xdr:colOff>1143000</xdr:colOff>
      <xdr:row>72</xdr:row>
      <xdr:rowOff>133350</xdr:rowOff>
    </xdr:to>
    <xdr:pic>
      <xdr:nvPicPr>
        <xdr:cNvPr id="6201" name="Рисунок 123">
          <a:extLst>
            <a:ext uri="{FF2B5EF4-FFF2-40B4-BE49-F238E27FC236}">
              <a16:creationId xmlns:a16="http://schemas.microsoft.com/office/drawing/2014/main" id="{3FCCBE78-B6BF-4CCE-8C7D-EF345C722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5066525"/>
          <a:ext cx="923925" cy="1200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333375</xdr:colOff>
      <xdr:row>68</xdr:row>
      <xdr:rowOff>266700</xdr:rowOff>
    </xdr:from>
    <xdr:to>
      <xdr:col>0</xdr:col>
      <xdr:colOff>1285875</xdr:colOff>
      <xdr:row>69</xdr:row>
      <xdr:rowOff>161925</xdr:rowOff>
    </xdr:to>
    <xdr:pic>
      <xdr:nvPicPr>
        <xdr:cNvPr id="6202" name="Рисунок 124">
          <a:extLst>
            <a:ext uri="{FF2B5EF4-FFF2-40B4-BE49-F238E27FC236}">
              <a16:creationId xmlns:a16="http://schemas.microsoft.com/office/drawing/2014/main" id="{EADC237C-9E30-4646-978C-946703AB3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71142225"/>
          <a:ext cx="952500" cy="1209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323850</xdr:colOff>
      <xdr:row>72</xdr:row>
      <xdr:rowOff>285750</xdr:rowOff>
    </xdr:from>
    <xdr:to>
      <xdr:col>0</xdr:col>
      <xdr:colOff>1181100</xdr:colOff>
      <xdr:row>73</xdr:row>
      <xdr:rowOff>161925</xdr:rowOff>
    </xdr:to>
    <xdr:pic>
      <xdr:nvPicPr>
        <xdr:cNvPr id="6203" name="Рисунок 125">
          <a:extLst>
            <a:ext uri="{FF2B5EF4-FFF2-40B4-BE49-F238E27FC236}">
              <a16:creationId xmlns:a16="http://schemas.microsoft.com/office/drawing/2014/main" id="{694210C0-F13C-42C9-BAFA-05CC9C02C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76419075"/>
          <a:ext cx="857250" cy="1190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400050</xdr:colOff>
      <xdr:row>67</xdr:row>
      <xdr:rowOff>285750</xdr:rowOff>
    </xdr:from>
    <xdr:to>
      <xdr:col>0</xdr:col>
      <xdr:colOff>1247775</xdr:colOff>
      <xdr:row>68</xdr:row>
      <xdr:rowOff>161925</xdr:rowOff>
    </xdr:to>
    <xdr:pic>
      <xdr:nvPicPr>
        <xdr:cNvPr id="6204" name="Рисунок 126">
          <a:extLst>
            <a:ext uri="{FF2B5EF4-FFF2-40B4-BE49-F238E27FC236}">
              <a16:creationId xmlns:a16="http://schemas.microsoft.com/office/drawing/2014/main" id="{9FFB9F3D-8A12-4D0B-9942-0A35E9B4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69846825"/>
          <a:ext cx="847725" cy="1190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209550</xdr:colOff>
      <xdr:row>51</xdr:row>
      <xdr:rowOff>323850</xdr:rowOff>
    </xdr:from>
    <xdr:to>
      <xdr:col>0</xdr:col>
      <xdr:colOff>1362075</xdr:colOff>
      <xdr:row>52</xdr:row>
      <xdr:rowOff>142875</xdr:rowOff>
    </xdr:to>
    <xdr:pic>
      <xdr:nvPicPr>
        <xdr:cNvPr id="6205" name="Рисунок 127">
          <a:extLst>
            <a:ext uri="{FF2B5EF4-FFF2-40B4-BE49-F238E27FC236}">
              <a16:creationId xmlns:a16="http://schemas.microsoft.com/office/drawing/2014/main" id="{6076198C-3F8B-48A6-8201-F2043D984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0853975"/>
          <a:ext cx="1152525" cy="1152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152400</xdr:colOff>
      <xdr:row>52</xdr:row>
      <xdr:rowOff>285750</xdr:rowOff>
    </xdr:from>
    <xdr:to>
      <xdr:col>0</xdr:col>
      <xdr:colOff>1343025</xdr:colOff>
      <xdr:row>53</xdr:row>
      <xdr:rowOff>123825</xdr:rowOff>
    </xdr:to>
    <xdr:pic>
      <xdr:nvPicPr>
        <xdr:cNvPr id="6206" name="Рисунок 128">
          <a:extLst>
            <a:ext uri="{FF2B5EF4-FFF2-40B4-BE49-F238E27FC236}">
              <a16:creationId xmlns:a16="http://schemas.microsoft.com/office/drawing/2014/main" id="{627155B7-4543-49CF-BB8C-7BE3E21B4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2149375"/>
          <a:ext cx="1190625" cy="1171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38100</xdr:colOff>
      <xdr:row>53</xdr:row>
      <xdr:rowOff>609600</xdr:rowOff>
    </xdr:from>
    <xdr:to>
      <xdr:col>0</xdr:col>
      <xdr:colOff>1590675</xdr:colOff>
      <xdr:row>53</xdr:row>
      <xdr:rowOff>1143000</xdr:rowOff>
    </xdr:to>
    <xdr:pic>
      <xdr:nvPicPr>
        <xdr:cNvPr id="6207" name="Рисунок 129">
          <a:extLst>
            <a:ext uri="{FF2B5EF4-FFF2-40B4-BE49-F238E27FC236}">
              <a16:creationId xmlns:a16="http://schemas.microsoft.com/office/drawing/2014/main" id="{84FDB67B-AAEF-44AF-942A-ECFB835D0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3806725"/>
          <a:ext cx="1552575" cy="533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66675</xdr:colOff>
      <xdr:row>54</xdr:row>
      <xdr:rowOff>638175</xdr:rowOff>
    </xdr:from>
    <xdr:to>
      <xdr:col>0</xdr:col>
      <xdr:colOff>1552575</xdr:colOff>
      <xdr:row>54</xdr:row>
      <xdr:rowOff>1114425</xdr:rowOff>
    </xdr:to>
    <xdr:pic>
      <xdr:nvPicPr>
        <xdr:cNvPr id="6208" name="Рисунок 130">
          <a:extLst>
            <a:ext uri="{FF2B5EF4-FFF2-40B4-BE49-F238E27FC236}">
              <a16:creationId xmlns:a16="http://schemas.microsoft.com/office/drawing/2014/main" id="{7EC4D544-E841-45CA-A2BE-950FE95B2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5168800"/>
          <a:ext cx="1485900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180975</xdr:colOff>
      <xdr:row>63</xdr:row>
      <xdr:rowOff>333375</xdr:rowOff>
    </xdr:from>
    <xdr:to>
      <xdr:col>0</xdr:col>
      <xdr:colOff>1247775</xdr:colOff>
      <xdr:row>64</xdr:row>
      <xdr:rowOff>152400</xdr:rowOff>
    </xdr:to>
    <xdr:pic>
      <xdr:nvPicPr>
        <xdr:cNvPr id="6209" name="Рисунок 131">
          <a:extLst>
            <a:ext uri="{FF2B5EF4-FFF2-40B4-BE49-F238E27FC236}">
              <a16:creationId xmlns:a16="http://schemas.microsoft.com/office/drawing/2014/main" id="{B739B286-C736-4B86-AF9A-20A7B27DD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4579500"/>
          <a:ext cx="1066800" cy="1152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171450</xdr:colOff>
      <xdr:row>64</xdr:row>
      <xdr:rowOff>285750</xdr:rowOff>
    </xdr:from>
    <xdr:to>
      <xdr:col>0</xdr:col>
      <xdr:colOff>1400175</xdr:colOff>
      <xdr:row>65</xdr:row>
      <xdr:rowOff>123825</xdr:rowOff>
    </xdr:to>
    <xdr:pic>
      <xdr:nvPicPr>
        <xdr:cNvPr id="6210" name="Рисунок 132">
          <a:extLst>
            <a:ext uri="{FF2B5EF4-FFF2-40B4-BE49-F238E27FC236}">
              <a16:creationId xmlns:a16="http://schemas.microsoft.com/office/drawing/2014/main" id="{482C4959-C44F-4CEB-A823-499CC6447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5865375"/>
          <a:ext cx="1228725" cy="1171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209550</xdr:colOff>
      <xdr:row>62</xdr:row>
      <xdr:rowOff>285750</xdr:rowOff>
    </xdr:from>
    <xdr:to>
      <xdr:col>0</xdr:col>
      <xdr:colOff>1419225</xdr:colOff>
      <xdr:row>63</xdr:row>
      <xdr:rowOff>104775</xdr:rowOff>
    </xdr:to>
    <xdr:pic>
      <xdr:nvPicPr>
        <xdr:cNvPr id="6211" name="Рисунок 133">
          <a:extLst>
            <a:ext uri="{FF2B5EF4-FFF2-40B4-BE49-F238E27FC236}">
              <a16:creationId xmlns:a16="http://schemas.microsoft.com/office/drawing/2014/main" id="{C4399FAA-4B52-4C48-88A2-20DF3C8F3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63198375"/>
          <a:ext cx="1209675" cy="1152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38100</xdr:colOff>
      <xdr:row>61</xdr:row>
      <xdr:rowOff>361950</xdr:rowOff>
    </xdr:from>
    <xdr:to>
      <xdr:col>0</xdr:col>
      <xdr:colOff>1581150</xdr:colOff>
      <xdr:row>62</xdr:row>
      <xdr:rowOff>38100</xdr:rowOff>
    </xdr:to>
    <xdr:pic>
      <xdr:nvPicPr>
        <xdr:cNvPr id="6212" name="Рисунок 134">
          <a:extLst>
            <a:ext uri="{FF2B5EF4-FFF2-40B4-BE49-F238E27FC236}">
              <a16:creationId xmlns:a16="http://schemas.microsoft.com/office/drawing/2014/main" id="{87832BFA-0AF0-450A-9B65-80BB338ED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1941075"/>
          <a:ext cx="154305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247650</xdr:colOff>
      <xdr:row>69</xdr:row>
      <xdr:rowOff>304800</xdr:rowOff>
    </xdr:from>
    <xdr:to>
      <xdr:col>0</xdr:col>
      <xdr:colOff>1247775</xdr:colOff>
      <xdr:row>70</xdr:row>
      <xdr:rowOff>142875</xdr:rowOff>
    </xdr:to>
    <xdr:pic>
      <xdr:nvPicPr>
        <xdr:cNvPr id="6213" name="Рисунок 135">
          <a:extLst>
            <a:ext uri="{FF2B5EF4-FFF2-40B4-BE49-F238E27FC236}">
              <a16:creationId xmlns:a16="http://schemas.microsoft.com/office/drawing/2014/main" id="{2544E685-8042-4F92-AEDB-EA07881A3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72494775"/>
          <a:ext cx="1000125" cy="1152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333375</xdr:colOff>
      <xdr:row>70</xdr:row>
      <xdr:rowOff>285750</xdr:rowOff>
    </xdr:from>
    <xdr:to>
      <xdr:col>0</xdr:col>
      <xdr:colOff>1057275</xdr:colOff>
      <xdr:row>71</xdr:row>
      <xdr:rowOff>85725</xdr:rowOff>
    </xdr:to>
    <xdr:pic>
      <xdr:nvPicPr>
        <xdr:cNvPr id="6214" name="Рисунок 136">
          <a:extLst>
            <a:ext uri="{FF2B5EF4-FFF2-40B4-BE49-F238E27FC236}">
              <a16:creationId xmlns:a16="http://schemas.microsoft.com/office/drawing/2014/main" id="{C66A442A-D53F-4076-8988-CFDA54A82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73790175"/>
          <a:ext cx="723900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28575</xdr:colOff>
      <xdr:row>43</xdr:row>
      <xdr:rowOff>171450</xdr:rowOff>
    </xdr:from>
    <xdr:to>
      <xdr:col>0</xdr:col>
      <xdr:colOff>1495425</xdr:colOff>
      <xdr:row>45</xdr:row>
      <xdr:rowOff>0</xdr:rowOff>
    </xdr:to>
    <xdr:pic>
      <xdr:nvPicPr>
        <xdr:cNvPr id="6215" name="Picture 6">
          <a:extLst>
            <a:ext uri="{FF2B5EF4-FFF2-40B4-BE49-F238E27FC236}">
              <a16:creationId xmlns:a16="http://schemas.microsoft.com/office/drawing/2014/main" id="{F808161A-6D9A-4809-BFD9-ABB69DDD4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2205275"/>
          <a:ext cx="1466850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57150</xdr:colOff>
      <xdr:row>39</xdr:row>
      <xdr:rowOff>419100</xdr:rowOff>
    </xdr:from>
    <xdr:to>
      <xdr:col>0</xdr:col>
      <xdr:colOff>1543050</xdr:colOff>
      <xdr:row>41</xdr:row>
      <xdr:rowOff>381000</xdr:rowOff>
    </xdr:to>
    <xdr:pic>
      <xdr:nvPicPr>
        <xdr:cNvPr id="6216" name="Picture 8">
          <a:extLst>
            <a:ext uri="{FF2B5EF4-FFF2-40B4-BE49-F238E27FC236}">
              <a16:creationId xmlns:a16="http://schemas.microsoft.com/office/drawing/2014/main" id="{3DA617B1-B75C-4AA9-8A98-F8C84A972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0014525"/>
          <a:ext cx="1485900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209550</xdr:colOff>
      <xdr:row>78</xdr:row>
      <xdr:rowOff>257175</xdr:rowOff>
    </xdr:from>
    <xdr:to>
      <xdr:col>0</xdr:col>
      <xdr:colOff>1476375</xdr:colOff>
      <xdr:row>79</xdr:row>
      <xdr:rowOff>133350</xdr:rowOff>
    </xdr:to>
    <xdr:pic>
      <xdr:nvPicPr>
        <xdr:cNvPr id="6217" name="Рисунок 139">
          <a:extLst>
            <a:ext uri="{FF2B5EF4-FFF2-40B4-BE49-F238E27FC236}">
              <a16:creationId xmlns:a16="http://schemas.microsoft.com/office/drawing/2014/main" id="{CCD7D1B2-8ABF-44B4-83A9-2AAA3AF01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84277200"/>
          <a:ext cx="1266825" cy="1190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142875</xdr:colOff>
      <xdr:row>100</xdr:row>
      <xdr:rowOff>247650</xdr:rowOff>
    </xdr:from>
    <xdr:to>
      <xdr:col>0</xdr:col>
      <xdr:colOff>1543050</xdr:colOff>
      <xdr:row>103</xdr:row>
      <xdr:rowOff>28575</xdr:rowOff>
    </xdr:to>
    <xdr:pic>
      <xdr:nvPicPr>
        <xdr:cNvPr id="6218" name="Picture 124">
          <a:extLst>
            <a:ext uri="{FF2B5EF4-FFF2-40B4-BE49-F238E27FC236}">
              <a16:creationId xmlns:a16="http://schemas.microsoft.com/office/drawing/2014/main" id="{E7607412-3F7C-442F-8661-23AEAE870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7269300"/>
          <a:ext cx="1400175" cy="1162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76200</xdr:colOff>
      <xdr:row>89</xdr:row>
      <xdr:rowOff>200025</xdr:rowOff>
    </xdr:from>
    <xdr:to>
      <xdr:col>0</xdr:col>
      <xdr:colOff>1466850</xdr:colOff>
      <xdr:row>90</xdr:row>
      <xdr:rowOff>171450</xdr:rowOff>
    </xdr:to>
    <xdr:pic>
      <xdr:nvPicPr>
        <xdr:cNvPr id="6219" name="Рисунок 8">
          <a:extLst>
            <a:ext uri="{FF2B5EF4-FFF2-40B4-BE49-F238E27FC236}">
              <a16:creationId xmlns:a16="http://schemas.microsoft.com/office/drawing/2014/main" id="{E2C21862-3480-4F0F-B9AA-F0BEDC8EF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1821000"/>
          <a:ext cx="1390650" cy="628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466725</xdr:colOff>
      <xdr:row>90</xdr:row>
      <xdr:rowOff>219075</xdr:rowOff>
    </xdr:from>
    <xdr:to>
      <xdr:col>0</xdr:col>
      <xdr:colOff>1171575</xdr:colOff>
      <xdr:row>91</xdr:row>
      <xdr:rowOff>180975</xdr:rowOff>
    </xdr:to>
    <xdr:pic>
      <xdr:nvPicPr>
        <xdr:cNvPr id="6220" name="Рисунок 13">
          <a:extLst>
            <a:ext uri="{FF2B5EF4-FFF2-40B4-BE49-F238E27FC236}">
              <a16:creationId xmlns:a16="http://schemas.microsoft.com/office/drawing/2014/main" id="{09494631-E75A-4B08-BBA8-A1A29A5C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92497275"/>
          <a:ext cx="70485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28575</xdr:colOff>
      <xdr:row>91</xdr:row>
      <xdr:rowOff>228600</xdr:rowOff>
    </xdr:from>
    <xdr:to>
      <xdr:col>0</xdr:col>
      <xdr:colOff>1590675</xdr:colOff>
      <xdr:row>93</xdr:row>
      <xdr:rowOff>133350</xdr:rowOff>
    </xdr:to>
    <xdr:pic>
      <xdr:nvPicPr>
        <xdr:cNvPr id="6221" name="Рисунок 29">
          <a:extLst>
            <a:ext uri="{FF2B5EF4-FFF2-40B4-BE49-F238E27FC236}">
              <a16:creationId xmlns:a16="http://schemas.microsoft.com/office/drawing/2014/main" id="{8AFEAA22-E0E6-40C3-9FA8-4A76D0FB0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2964000"/>
          <a:ext cx="1562100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0</xdr:colOff>
      <xdr:row>94</xdr:row>
      <xdr:rowOff>352425</xdr:rowOff>
    </xdr:from>
    <xdr:to>
      <xdr:col>0</xdr:col>
      <xdr:colOff>1600200</xdr:colOff>
      <xdr:row>97</xdr:row>
      <xdr:rowOff>323850</xdr:rowOff>
    </xdr:to>
    <xdr:pic>
      <xdr:nvPicPr>
        <xdr:cNvPr id="6222" name="Рисунок 30">
          <a:extLst>
            <a:ext uri="{FF2B5EF4-FFF2-40B4-BE49-F238E27FC236}">
              <a16:creationId xmlns:a16="http://schemas.microsoft.com/office/drawing/2014/main" id="{8793FFA1-099D-4467-94EF-71D177F5A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859475"/>
          <a:ext cx="1600200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219075</xdr:colOff>
      <xdr:row>82</xdr:row>
      <xdr:rowOff>76200</xdr:rowOff>
    </xdr:from>
    <xdr:to>
      <xdr:col>0</xdr:col>
      <xdr:colOff>1314450</xdr:colOff>
      <xdr:row>84</xdr:row>
      <xdr:rowOff>266700</xdr:rowOff>
    </xdr:to>
    <xdr:pic>
      <xdr:nvPicPr>
        <xdr:cNvPr id="6223" name="Google Shape;317;p40">
          <a:extLst>
            <a:ext uri="{FF2B5EF4-FFF2-40B4-BE49-F238E27FC236}">
              <a16:creationId xmlns:a16="http://schemas.microsoft.com/office/drawing/2014/main" id="{416E27C2-106E-47CA-980D-879819D9E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8296750"/>
          <a:ext cx="109537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314325</xdr:colOff>
      <xdr:row>7</xdr:row>
      <xdr:rowOff>114300</xdr:rowOff>
    </xdr:from>
    <xdr:to>
      <xdr:col>0</xdr:col>
      <xdr:colOff>1438275</xdr:colOff>
      <xdr:row>7</xdr:row>
      <xdr:rowOff>1038225</xdr:rowOff>
    </xdr:to>
    <xdr:pic>
      <xdr:nvPicPr>
        <xdr:cNvPr id="6224" name="Рисунок 79">
          <a:extLst>
            <a:ext uri="{FF2B5EF4-FFF2-40B4-BE49-F238E27FC236}">
              <a16:creationId xmlns:a16="http://schemas.microsoft.com/office/drawing/2014/main" id="{B24E6336-2B71-421B-8AB5-163865E7A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390775"/>
          <a:ext cx="1123950" cy="923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8</xdr:row>
      <xdr:rowOff>28575</xdr:rowOff>
    </xdr:from>
    <xdr:to>
      <xdr:col>0</xdr:col>
      <xdr:colOff>1476375</xdr:colOff>
      <xdr:row>8</xdr:row>
      <xdr:rowOff>1019175</xdr:rowOff>
    </xdr:to>
    <xdr:pic>
      <xdr:nvPicPr>
        <xdr:cNvPr id="6225" name="Рисунок 82">
          <a:extLst>
            <a:ext uri="{FF2B5EF4-FFF2-40B4-BE49-F238E27FC236}">
              <a16:creationId xmlns:a16="http://schemas.microsoft.com/office/drawing/2014/main" id="{640B06A8-FF6A-43F6-A55B-07DB92E0B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419475"/>
          <a:ext cx="14192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209550</xdr:colOff>
      <xdr:row>9</xdr:row>
      <xdr:rowOff>123825</xdr:rowOff>
    </xdr:from>
    <xdr:to>
      <xdr:col>0</xdr:col>
      <xdr:colOff>1457325</xdr:colOff>
      <xdr:row>9</xdr:row>
      <xdr:rowOff>1295400</xdr:rowOff>
    </xdr:to>
    <xdr:pic>
      <xdr:nvPicPr>
        <xdr:cNvPr id="6226" name="Рисунок 83">
          <a:extLst>
            <a:ext uri="{FF2B5EF4-FFF2-40B4-BE49-F238E27FC236}">
              <a16:creationId xmlns:a16="http://schemas.microsoft.com/office/drawing/2014/main" id="{20A8D075-B6EC-4A38-B98A-5834F414C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4619625"/>
          <a:ext cx="1247775" cy="1171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457200</xdr:colOff>
      <xdr:row>25</xdr:row>
      <xdr:rowOff>47625</xdr:rowOff>
    </xdr:from>
    <xdr:to>
      <xdr:col>0</xdr:col>
      <xdr:colOff>1047750</xdr:colOff>
      <xdr:row>25</xdr:row>
      <xdr:rowOff>1400175</xdr:rowOff>
    </xdr:to>
    <xdr:pic>
      <xdr:nvPicPr>
        <xdr:cNvPr id="6227" name="Immagine 1">
          <a:extLst>
            <a:ext uri="{FF2B5EF4-FFF2-40B4-BE49-F238E27FC236}">
              <a16:creationId xmlns:a16="http://schemas.microsoft.com/office/drawing/2014/main" id="{29DBE452-0666-403F-8D9F-0D7E66941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7346275"/>
          <a:ext cx="590550" cy="1352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</xdr:row>
      <xdr:rowOff>342900</xdr:rowOff>
    </xdr:from>
    <xdr:to>
      <xdr:col>0</xdr:col>
      <xdr:colOff>1533525</xdr:colOff>
      <xdr:row>8</xdr:row>
      <xdr:rowOff>1085850</xdr:rowOff>
    </xdr:to>
    <xdr:pic>
      <xdr:nvPicPr>
        <xdr:cNvPr id="7180" name="Google Shape;109;p18">
          <a:extLst>
            <a:ext uri="{FF2B5EF4-FFF2-40B4-BE49-F238E27FC236}">
              <a16:creationId xmlns:a16="http://schemas.microsoft.com/office/drawing/2014/main" id="{A8ABB96F-2354-49E3-AB29-B8894C511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90" t="20206" r="11545" b="13530"/>
        <a:stretch>
          <a:fillRect/>
        </a:stretch>
      </xdr:blipFill>
      <xdr:spPr bwMode="auto">
        <a:xfrm>
          <a:off x="76200" y="2990850"/>
          <a:ext cx="1457325" cy="742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1290" t="20206" r="11545" b="1353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819150</xdr:colOff>
      <xdr:row>4</xdr:row>
      <xdr:rowOff>152400</xdr:rowOff>
    </xdr:to>
    <xdr:pic>
      <xdr:nvPicPr>
        <xdr:cNvPr id="7181" name="Рисунок 3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F25972-0249-4385-AFA0-7B60C02FA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191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142875</xdr:colOff>
      <xdr:row>0</xdr:row>
      <xdr:rowOff>95250</xdr:rowOff>
    </xdr:from>
    <xdr:to>
      <xdr:col>2</xdr:col>
      <xdr:colOff>4171950</xdr:colOff>
      <xdr:row>4</xdr:row>
      <xdr:rowOff>95250</xdr:rowOff>
    </xdr:to>
    <xdr:pic>
      <xdr:nvPicPr>
        <xdr:cNvPr id="7182" name="Рисунок 35">
          <a:extLst>
            <a:ext uri="{FF2B5EF4-FFF2-40B4-BE49-F238E27FC236}">
              <a16:creationId xmlns:a16="http://schemas.microsoft.com/office/drawing/2014/main" id="{A1AD6AE1-8D7E-474D-B7FB-5A5E172D7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95250"/>
          <a:ext cx="4029075" cy="847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38100</xdr:colOff>
      <xdr:row>24</xdr:row>
      <xdr:rowOff>600075</xdr:rowOff>
    </xdr:from>
    <xdr:to>
      <xdr:col>0</xdr:col>
      <xdr:colOff>1590675</xdr:colOff>
      <xdr:row>25</xdr:row>
      <xdr:rowOff>666750</xdr:rowOff>
    </xdr:to>
    <xdr:pic>
      <xdr:nvPicPr>
        <xdr:cNvPr id="7183" name="Picture 3">
          <a:extLst>
            <a:ext uri="{FF2B5EF4-FFF2-40B4-BE49-F238E27FC236}">
              <a16:creationId xmlns:a16="http://schemas.microsoft.com/office/drawing/2014/main" id="{91DEE242-DAF2-4DF5-8F19-21B8218ED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29" t="24739" r="12283" b="19263"/>
        <a:stretch>
          <a:fillRect/>
        </a:stretch>
      </xdr:blipFill>
      <xdr:spPr bwMode="auto">
        <a:xfrm>
          <a:off x="38100" y="25460325"/>
          <a:ext cx="1552575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8129" t="24739" r="12283" b="19263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57150</xdr:colOff>
      <xdr:row>23</xdr:row>
      <xdr:rowOff>409575</xdr:rowOff>
    </xdr:from>
    <xdr:to>
      <xdr:col>0</xdr:col>
      <xdr:colOff>1581150</xdr:colOff>
      <xdr:row>24</xdr:row>
      <xdr:rowOff>9525</xdr:rowOff>
    </xdr:to>
    <xdr:pic>
      <xdr:nvPicPr>
        <xdr:cNvPr id="7184" name="Picture 2">
          <a:extLst>
            <a:ext uri="{FF2B5EF4-FFF2-40B4-BE49-F238E27FC236}">
              <a16:creationId xmlns:a16="http://schemas.microsoft.com/office/drawing/2014/main" id="{DC7B233A-A552-431B-B2AD-140C3564F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36" t="22989" r="12619" b="14969"/>
        <a:stretch>
          <a:fillRect/>
        </a:stretch>
      </xdr:blipFill>
      <xdr:spPr bwMode="auto">
        <a:xfrm>
          <a:off x="57150" y="24041100"/>
          <a:ext cx="1524000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0336" t="22989" r="12619" b="1496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47625</xdr:colOff>
      <xdr:row>21</xdr:row>
      <xdr:rowOff>361950</xdr:rowOff>
    </xdr:from>
    <xdr:to>
      <xdr:col>0</xdr:col>
      <xdr:colOff>1562100</xdr:colOff>
      <xdr:row>21</xdr:row>
      <xdr:rowOff>1476375</xdr:rowOff>
    </xdr:to>
    <xdr:pic>
      <xdr:nvPicPr>
        <xdr:cNvPr id="7185" name="Рисунок 4">
          <a:extLst>
            <a:ext uri="{FF2B5EF4-FFF2-40B4-BE49-F238E27FC236}">
              <a16:creationId xmlns:a16="http://schemas.microsoft.com/office/drawing/2014/main" id="{E52C3C05-F073-4667-96CF-2E1868276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1021675"/>
          <a:ext cx="1514475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85725</xdr:colOff>
      <xdr:row>28</xdr:row>
      <xdr:rowOff>666750</xdr:rowOff>
    </xdr:from>
    <xdr:to>
      <xdr:col>0</xdr:col>
      <xdr:colOff>1571625</xdr:colOff>
      <xdr:row>29</xdr:row>
      <xdr:rowOff>762000</xdr:rowOff>
    </xdr:to>
    <xdr:pic>
      <xdr:nvPicPr>
        <xdr:cNvPr id="7186" name="Рисунок 66">
          <a:extLst>
            <a:ext uri="{FF2B5EF4-FFF2-40B4-BE49-F238E27FC236}">
              <a16:creationId xmlns:a16="http://schemas.microsoft.com/office/drawing/2014/main" id="{DCB638D0-05C0-480D-B033-A545F4367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9136975"/>
          <a:ext cx="148590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85725</xdr:colOff>
      <xdr:row>26</xdr:row>
      <xdr:rowOff>704850</xdr:rowOff>
    </xdr:from>
    <xdr:to>
      <xdr:col>0</xdr:col>
      <xdr:colOff>1581150</xdr:colOff>
      <xdr:row>27</xdr:row>
      <xdr:rowOff>666750</xdr:rowOff>
    </xdr:to>
    <xdr:pic>
      <xdr:nvPicPr>
        <xdr:cNvPr id="7187" name="Рисунок 67">
          <a:extLst>
            <a:ext uri="{FF2B5EF4-FFF2-40B4-BE49-F238E27FC236}">
              <a16:creationId xmlns:a16="http://schemas.microsoft.com/office/drawing/2014/main" id="{70121B16-EC21-4925-9340-09B241E4A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7346275"/>
          <a:ext cx="1495425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85725</xdr:colOff>
      <xdr:row>30</xdr:row>
      <xdr:rowOff>590550</xdr:rowOff>
    </xdr:from>
    <xdr:to>
      <xdr:col>0</xdr:col>
      <xdr:colOff>1581150</xdr:colOff>
      <xdr:row>31</xdr:row>
      <xdr:rowOff>552450</xdr:rowOff>
    </xdr:to>
    <xdr:pic>
      <xdr:nvPicPr>
        <xdr:cNvPr id="7188" name="Рисунок 60">
          <a:extLst>
            <a:ext uri="{FF2B5EF4-FFF2-40B4-BE49-F238E27FC236}">
              <a16:creationId xmlns:a16="http://schemas.microsoft.com/office/drawing/2014/main" id="{1687393A-5CBC-4AC4-B345-0400D2BBF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0889575"/>
          <a:ext cx="1495425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66675</xdr:colOff>
      <xdr:row>16</xdr:row>
      <xdr:rowOff>457200</xdr:rowOff>
    </xdr:from>
    <xdr:to>
      <xdr:col>0</xdr:col>
      <xdr:colOff>1562100</xdr:colOff>
      <xdr:row>16</xdr:row>
      <xdr:rowOff>1409700</xdr:rowOff>
    </xdr:to>
    <xdr:pic>
      <xdr:nvPicPr>
        <xdr:cNvPr id="7189" name="Рисунок 68">
          <a:extLst>
            <a:ext uri="{FF2B5EF4-FFF2-40B4-BE49-F238E27FC236}">
              <a16:creationId xmlns:a16="http://schemas.microsoft.com/office/drawing/2014/main" id="{3205DF3C-BAF4-44B2-A582-3501D6BC3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792325"/>
          <a:ext cx="1495425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28575</xdr:colOff>
      <xdr:row>15</xdr:row>
      <xdr:rowOff>304800</xdr:rowOff>
    </xdr:from>
    <xdr:to>
      <xdr:col>0</xdr:col>
      <xdr:colOff>1571625</xdr:colOff>
      <xdr:row>15</xdr:row>
      <xdr:rowOff>1466850</xdr:rowOff>
    </xdr:to>
    <xdr:pic>
      <xdr:nvPicPr>
        <xdr:cNvPr id="7190" name="Рисунок 69">
          <a:extLst>
            <a:ext uri="{FF2B5EF4-FFF2-40B4-BE49-F238E27FC236}">
              <a16:creationId xmlns:a16="http://schemas.microsoft.com/office/drawing/2014/main" id="{0786AA5E-98ED-4551-94F5-681179666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154025"/>
          <a:ext cx="1543050" cy="1162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209550</xdr:colOff>
      <xdr:row>12</xdr:row>
      <xdr:rowOff>419100</xdr:rowOff>
    </xdr:from>
    <xdr:to>
      <xdr:col>0</xdr:col>
      <xdr:colOff>1447800</xdr:colOff>
      <xdr:row>12</xdr:row>
      <xdr:rowOff>1466850</xdr:rowOff>
    </xdr:to>
    <xdr:pic>
      <xdr:nvPicPr>
        <xdr:cNvPr id="7191" name="Picture 137">
          <a:extLst>
            <a:ext uri="{FF2B5EF4-FFF2-40B4-BE49-F238E27FC236}">
              <a16:creationId xmlns:a16="http://schemas.microsoft.com/office/drawing/2014/main" id="{F60A9A01-55AB-48EA-9B9A-5D8E16BE3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8810625"/>
          <a:ext cx="1238250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28575</xdr:colOff>
      <xdr:row>13</xdr:row>
      <xdr:rowOff>276225</xdr:rowOff>
    </xdr:from>
    <xdr:to>
      <xdr:col>0</xdr:col>
      <xdr:colOff>1590675</xdr:colOff>
      <xdr:row>14</xdr:row>
      <xdr:rowOff>171450</xdr:rowOff>
    </xdr:to>
    <xdr:pic>
      <xdr:nvPicPr>
        <xdr:cNvPr id="7192" name="Рисунок 1">
          <a:extLst>
            <a:ext uri="{FF2B5EF4-FFF2-40B4-BE49-F238E27FC236}">
              <a16:creationId xmlns:a16="http://schemas.microsoft.com/office/drawing/2014/main" id="{981B5C40-5211-4DB5-931E-1A8FD24E5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153650"/>
          <a:ext cx="1562100" cy="1381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38100</xdr:colOff>
      <xdr:row>22</xdr:row>
      <xdr:rowOff>647700</xdr:rowOff>
    </xdr:from>
    <xdr:to>
      <xdr:col>0</xdr:col>
      <xdr:colOff>1590675</xdr:colOff>
      <xdr:row>22</xdr:row>
      <xdr:rowOff>1247775</xdr:rowOff>
    </xdr:to>
    <xdr:pic>
      <xdr:nvPicPr>
        <xdr:cNvPr id="7193" name="Рисунок 46">
          <a:extLst>
            <a:ext uri="{FF2B5EF4-FFF2-40B4-BE49-F238E27FC236}">
              <a16:creationId xmlns:a16="http://schemas.microsoft.com/office/drawing/2014/main" id="{A0E20FF7-4C42-4795-87BE-331AD6596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793325"/>
          <a:ext cx="1552575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104775</xdr:colOff>
      <xdr:row>32</xdr:row>
      <xdr:rowOff>781050</xdr:rowOff>
    </xdr:from>
    <xdr:to>
      <xdr:col>0</xdr:col>
      <xdr:colOff>1562100</xdr:colOff>
      <xdr:row>33</xdr:row>
      <xdr:rowOff>523875</xdr:rowOff>
    </xdr:to>
    <xdr:pic>
      <xdr:nvPicPr>
        <xdr:cNvPr id="7194" name="Рисунок 47">
          <a:extLst>
            <a:ext uri="{FF2B5EF4-FFF2-40B4-BE49-F238E27FC236}">
              <a16:creationId xmlns:a16="http://schemas.microsoft.com/office/drawing/2014/main" id="{7529A3ED-26F7-418A-908E-4B2F7700B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2908875"/>
          <a:ext cx="145732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85725</xdr:colOff>
      <xdr:row>9</xdr:row>
      <xdr:rowOff>504825</xdr:rowOff>
    </xdr:from>
    <xdr:to>
      <xdr:col>0</xdr:col>
      <xdr:colOff>1524000</xdr:colOff>
      <xdr:row>9</xdr:row>
      <xdr:rowOff>1371600</xdr:rowOff>
    </xdr:to>
    <xdr:pic>
      <xdr:nvPicPr>
        <xdr:cNvPr id="7195" name="Google Shape;257;p29">
          <a:extLst>
            <a:ext uri="{FF2B5EF4-FFF2-40B4-BE49-F238E27FC236}">
              <a16:creationId xmlns:a16="http://schemas.microsoft.com/office/drawing/2014/main" id="{C9466CBC-ABA4-4FBE-8581-FAFE10695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91" t="20798" r="7793" b="10423"/>
        <a:stretch>
          <a:fillRect/>
        </a:stretch>
      </xdr:blipFill>
      <xdr:spPr bwMode="auto">
        <a:xfrm>
          <a:off x="85725" y="4438650"/>
          <a:ext cx="1438275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7291" t="20798" r="7793" b="10423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190500</xdr:colOff>
      <xdr:row>14</xdr:row>
      <xdr:rowOff>247650</xdr:rowOff>
    </xdr:from>
    <xdr:to>
      <xdr:col>0</xdr:col>
      <xdr:colOff>1571625</xdr:colOff>
      <xdr:row>15</xdr:row>
      <xdr:rowOff>152400</xdr:rowOff>
    </xdr:to>
    <xdr:pic>
      <xdr:nvPicPr>
        <xdr:cNvPr id="7196" name="Рисунок 49">
          <a:extLst>
            <a:ext uri="{FF2B5EF4-FFF2-40B4-BE49-F238E27FC236}">
              <a16:creationId xmlns:a16="http://schemas.microsoft.com/office/drawing/2014/main" id="{2ECDE1FB-78EF-4A7E-8063-B9CCC21B1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1610975"/>
          <a:ext cx="1381125" cy="1390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133350</xdr:colOff>
      <xdr:row>34</xdr:row>
      <xdr:rowOff>561975</xdr:rowOff>
    </xdr:from>
    <xdr:to>
      <xdr:col>0</xdr:col>
      <xdr:colOff>1609725</xdr:colOff>
      <xdr:row>35</xdr:row>
      <xdr:rowOff>523875</xdr:rowOff>
    </xdr:to>
    <xdr:pic>
      <xdr:nvPicPr>
        <xdr:cNvPr id="7197" name="Рисунок 61">
          <a:extLst>
            <a:ext uri="{FF2B5EF4-FFF2-40B4-BE49-F238E27FC236}">
              <a16:creationId xmlns:a16="http://schemas.microsoft.com/office/drawing/2014/main" id="{4608D783-94F1-4947-8E57-4DF3CD5D9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4718625"/>
          <a:ext cx="1476375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114300</xdr:colOff>
      <xdr:row>10</xdr:row>
      <xdr:rowOff>257175</xdr:rowOff>
    </xdr:from>
    <xdr:to>
      <xdr:col>0</xdr:col>
      <xdr:colOff>1552575</xdr:colOff>
      <xdr:row>10</xdr:row>
      <xdr:rowOff>1143000</xdr:rowOff>
    </xdr:to>
    <xdr:pic>
      <xdr:nvPicPr>
        <xdr:cNvPr id="7198" name="Рисунок 1">
          <a:extLst>
            <a:ext uri="{FF2B5EF4-FFF2-40B4-BE49-F238E27FC236}">
              <a16:creationId xmlns:a16="http://schemas.microsoft.com/office/drawing/2014/main" id="{A343BCE6-B3DD-48A0-B508-885B246D5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876925"/>
          <a:ext cx="1438275" cy="885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66675</xdr:colOff>
      <xdr:row>11</xdr:row>
      <xdr:rowOff>285750</xdr:rowOff>
    </xdr:from>
    <xdr:to>
      <xdr:col>0</xdr:col>
      <xdr:colOff>1504950</xdr:colOff>
      <xdr:row>11</xdr:row>
      <xdr:rowOff>1181100</xdr:rowOff>
    </xdr:to>
    <xdr:pic>
      <xdr:nvPicPr>
        <xdr:cNvPr id="7199" name="Рисунок 21">
          <a:extLst>
            <a:ext uri="{FF2B5EF4-FFF2-40B4-BE49-F238E27FC236}">
              <a16:creationId xmlns:a16="http://schemas.microsoft.com/office/drawing/2014/main" id="{18F1D771-32A6-4102-B356-405BE7365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391400"/>
          <a:ext cx="1438275" cy="895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123825</xdr:colOff>
      <xdr:row>18</xdr:row>
      <xdr:rowOff>161925</xdr:rowOff>
    </xdr:from>
    <xdr:to>
      <xdr:col>0</xdr:col>
      <xdr:colOff>1733550</xdr:colOff>
      <xdr:row>18</xdr:row>
      <xdr:rowOff>1209675</xdr:rowOff>
    </xdr:to>
    <xdr:pic>
      <xdr:nvPicPr>
        <xdr:cNvPr id="7200" name="Рисунок 22">
          <a:extLst>
            <a:ext uri="{FF2B5EF4-FFF2-40B4-BE49-F238E27FC236}">
              <a16:creationId xmlns:a16="http://schemas.microsoft.com/office/drawing/2014/main" id="{F1CDC529-68D6-488F-AAA6-D8065A562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6563975"/>
          <a:ext cx="1609725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47625</xdr:colOff>
      <xdr:row>19</xdr:row>
      <xdr:rowOff>1066800</xdr:rowOff>
    </xdr:from>
    <xdr:to>
      <xdr:col>0</xdr:col>
      <xdr:colOff>1619250</xdr:colOff>
      <xdr:row>20</xdr:row>
      <xdr:rowOff>381000</xdr:rowOff>
    </xdr:to>
    <xdr:pic>
      <xdr:nvPicPr>
        <xdr:cNvPr id="7201" name="Рисунок 23">
          <a:extLst>
            <a:ext uri="{FF2B5EF4-FFF2-40B4-BE49-F238E27FC236}">
              <a16:creationId xmlns:a16="http://schemas.microsoft.com/office/drawing/2014/main" id="{F03F6115-1C17-491B-BAE4-FAFC01821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8954750"/>
          <a:ext cx="1571625" cy="800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9</xdr:row>
      <xdr:rowOff>180975</xdr:rowOff>
    </xdr:from>
    <xdr:to>
      <xdr:col>0</xdr:col>
      <xdr:colOff>1428750</xdr:colOff>
      <xdr:row>9</xdr:row>
      <xdr:rowOff>1095375</xdr:rowOff>
    </xdr:to>
    <xdr:pic>
      <xdr:nvPicPr>
        <xdr:cNvPr id="8204" name="Рисунок 1">
          <a:extLst>
            <a:ext uri="{FF2B5EF4-FFF2-40B4-BE49-F238E27FC236}">
              <a16:creationId xmlns:a16="http://schemas.microsoft.com/office/drawing/2014/main" id="{6A9BAAE2-7AAB-466B-95DC-58B021740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705350"/>
          <a:ext cx="120967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819150</xdr:colOff>
      <xdr:row>4</xdr:row>
      <xdr:rowOff>104775</xdr:rowOff>
    </xdr:to>
    <xdr:pic>
      <xdr:nvPicPr>
        <xdr:cNvPr id="8205" name="Рисунок 3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D8B85-7477-4D46-B866-BE00A7C11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19150" cy="923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209550</xdr:colOff>
      <xdr:row>0</xdr:row>
      <xdr:rowOff>76200</xdr:rowOff>
    </xdr:from>
    <xdr:to>
      <xdr:col>3</xdr:col>
      <xdr:colOff>0</xdr:colOff>
      <xdr:row>4</xdr:row>
      <xdr:rowOff>171450</xdr:rowOff>
    </xdr:to>
    <xdr:pic>
      <xdr:nvPicPr>
        <xdr:cNvPr id="8206" name="Рисунок 37">
          <a:extLst>
            <a:ext uri="{FF2B5EF4-FFF2-40B4-BE49-F238E27FC236}">
              <a16:creationId xmlns:a16="http://schemas.microsoft.com/office/drawing/2014/main" id="{71AB03E9-7008-42C6-B4C3-0C0149578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76200"/>
          <a:ext cx="414337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542925</xdr:colOff>
      <xdr:row>10</xdr:row>
      <xdr:rowOff>238125</xdr:rowOff>
    </xdr:from>
    <xdr:to>
      <xdr:col>0</xdr:col>
      <xdr:colOff>1047750</xdr:colOff>
      <xdr:row>11</xdr:row>
      <xdr:rowOff>171450</xdr:rowOff>
    </xdr:to>
    <xdr:pic>
      <xdr:nvPicPr>
        <xdr:cNvPr id="8207" name="Рисунок 42">
          <a:extLst>
            <a:ext uri="{FF2B5EF4-FFF2-40B4-BE49-F238E27FC236}">
              <a16:creationId xmlns:a16="http://schemas.microsoft.com/office/drawing/2014/main" id="{0ADCD15F-9E05-49D2-8D5C-825645C7A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5829300"/>
          <a:ext cx="50482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476250</xdr:colOff>
      <xdr:row>11</xdr:row>
      <xdr:rowOff>219075</xdr:rowOff>
    </xdr:from>
    <xdr:to>
      <xdr:col>0</xdr:col>
      <xdr:colOff>1076325</xdr:colOff>
      <xdr:row>12</xdr:row>
      <xdr:rowOff>142875</xdr:rowOff>
    </xdr:to>
    <xdr:pic>
      <xdr:nvPicPr>
        <xdr:cNvPr id="8208" name="Рисунок 43">
          <a:extLst>
            <a:ext uri="{FF2B5EF4-FFF2-40B4-BE49-F238E27FC236}">
              <a16:creationId xmlns:a16="http://schemas.microsoft.com/office/drawing/2014/main" id="{0ADD2F29-4748-4E00-A4D7-52F4301BE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6372225"/>
          <a:ext cx="600075" cy="552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419100</xdr:colOff>
      <xdr:row>12</xdr:row>
      <xdr:rowOff>219075</xdr:rowOff>
    </xdr:from>
    <xdr:to>
      <xdr:col>0</xdr:col>
      <xdr:colOff>1009650</xdr:colOff>
      <xdr:row>13</xdr:row>
      <xdr:rowOff>161925</xdr:rowOff>
    </xdr:to>
    <xdr:pic>
      <xdr:nvPicPr>
        <xdr:cNvPr id="8209" name="Рисунок 44">
          <a:extLst>
            <a:ext uri="{FF2B5EF4-FFF2-40B4-BE49-F238E27FC236}">
              <a16:creationId xmlns:a16="http://schemas.microsoft.com/office/drawing/2014/main" id="{D31845F6-76F6-430C-9EC2-312F9B5EA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7000875"/>
          <a:ext cx="590550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428625</xdr:colOff>
      <xdr:row>13</xdr:row>
      <xdr:rowOff>238125</xdr:rowOff>
    </xdr:from>
    <xdr:to>
      <xdr:col>0</xdr:col>
      <xdr:colOff>971550</xdr:colOff>
      <xdr:row>14</xdr:row>
      <xdr:rowOff>152400</xdr:rowOff>
    </xdr:to>
    <xdr:pic>
      <xdr:nvPicPr>
        <xdr:cNvPr id="8210" name="Рисунок 45">
          <a:extLst>
            <a:ext uri="{FF2B5EF4-FFF2-40B4-BE49-F238E27FC236}">
              <a16:creationId xmlns:a16="http://schemas.microsoft.com/office/drawing/2014/main" id="{EF51F190-AF2D-4601-BA9F-974D0D39C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7791450"/>
          <a:ext cx="542925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247650</xdr:colOff>
      <xdr:row>14</xdr:row>
      <xdr:rowOff>285750</xdr:rowOff>
    </xdr:from>
    <xdr:to>
      <xdr:col>0</xdr:col>
      <xdr:colOff>1419225</xdr:colOff>
      <xdr:row>15</xdr:row>
      <xdr:rowOff>142875</xdr:rowOff>
    </xdr:to>
    <xdr:pic>
      <xdr:nvPicPr>
        <xdr:cNvPr id="8211" name="Рисунок 46">
          <a:extLst>
            <a:ext uri="{FF2B5EF4-FFF2-40B4-BE49-F238E27FC236}">
              <a16:creationId xmlns:a16="http://schemas.microsoft.com/office/drawing/2014/main" id="{C6B391FE-A5C1-4D78-8050-9F8F43198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8610600"/>
          <a:ext cx="117157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238125</xdr:colOff>
      <xdr:row>15</xdr:row>
      <xdr:rowOff>219075</xdr:rowOff>
    </xdr:from>
    <xdr:to>
      <xdr:col>0</xdr:col>
      <xdr:colOff>1390650</xdr:colOff>
      <xdr:row>16</xdr:row>
      <xdr:rowOff>171450</xdr:rowOff>
    </xdr:to>
    <xdr:pic>
      <xdr:nvPicPr>
        <xdr:cNvPr id="8212" name="Рисунок 47">
          <a:extLst>
            <a:ext uri="{FF2B5EF4-FFF2-40B4-BE49-F238E27FC236}">
              <a16:creationId xmlns:a16="http://schemas.microsoft.com/office/drawing/2014/main" id="{5E0B3DDC-ECCD-4C8E-9259-16DCB6CAB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115425"/>
          <a:ext cx="1152525" cy="466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542925</xdr:colOff>
      <xdr:row>31</xdr:row>
      <xdr:rowOff>247650</xdr:rowOff>
    </xdr:from>
    <xdr:to>
      <xdr:col>0</xdr:col>
      <xdr:colOff>1019175</xdr:colOff>
      <xdr:row>33</xdr:row>
      <xdr:rowOff>171450</xdr:rowOff>
    </xdr:to>
    <xdr:pic>
      <xdr:nvPicPr>
        <xdr:cNvPr id="8213" name="Рисунок 48">
          <a:extLst>
            <a:ext uri="{FF2B5EF4-FFF2-40B4-BE49-F238E27FC236}">
              <a16:creationId xmlns:a16="http://schemas.microsoft.com/office/drawing/2014/main" id="{F3DAC9E3-A724-4D0C-94A8-2F82FCE08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9069050"/>
          <a:ext cx="476250" cy="685800"/>
        </a:xfrm>
        <a:prstGeom prst="rect">
          <a:avLst/>
        </a:prstGeom>
        <a:solidFill>
          <a:srgbClr val="000000">
            <a:alpha val="0"/>
          </a:srgbClr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419100</xdr:colOff>
      <xdr:row>25</xdr:row>
      <xdr:rowOff>19050</xdr:rowOff>
    </xdr:from>
    <xdr:to>
      <xdr:col>0</xdr:col>
      <xdr:colOff>971550</xdr:colOff>
      <xdr:row>27</xdr:row>
      <xdr:rowOff>47625</xdr:rowOff>
    </xdr:to>
    <xdr:pic>
      <xdr:nvPicPr>
        <xdr:cNvPr id="8214" name="Рисунок 35">
          <a:extLst>
            <a:ext uri="{FF2B5EF4-FFF2-40B4-BE49-F238E27FC236}">
              <a16:creationId xmlns:a16="http://schemas.microsoft.com/office/drawing/2014/main" id="{B5EEDC87-F26A-49C4-9C27-4F029CFD5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5792450"/>
          <a:ext cx="552450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476250</xdr:colOff>
      <xdr:row>33</xdr:row>
      <xdr:rowOff>266700</xdr:rowOff>
    </xdr:from>
    <xdr:to>
      <xdr:col>0</xdr:col>
      <xdr:colOff>1066800</xdr:colOff>
      <xdr:row>36</xdr:row>
      <xdr:rowOff>76200</xdr:rowOff>
    </xdr:to>
    <xdr:pic>
      <xdr:nvPicPr>
        <xdr:cNvPr id="8215" name="Рисунок 164">
          <a:extLst>
            <a:ext uri="{FF2B5EF4-FFF2-40B4-BE49-F238E27FC236}">
              <a16:creationId xmlns:a16="http://schemas.microsoft.com/office/drawing/2014/main" id="{21BEAD97-3E23-4468-8AB4-DF80CFE96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9850100"/>
          <a:ext cx="5905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733425</xdr:colOff>
      <xdr:row>22</xdr:row>
      <xdr:rowOff>257175</xdr:rowOff>
    </xdr:from>
    <xdr:to>
      <xdr:col>0</xdr:col>
      <xdr:colOff>981075</xdr:colOff>
      <xdr:row>23</xdr:row>
      <xdr:rowOff>161925</xdr:rowOff>
    </xdr:to>
    <xdr:pic>
      <xdr:nvPicPr>
        <xdr:cNvPr id="8216" name="Рисунок 73">
          <a:extLst>
            <a:ext uri="{FF2B5EF4-FFF2-40B4-BE49-F238E27FC236}">
              <a16:creationId xmlns:a16="http://schemas.microsoft.com/office/drawing/2014/main" id="{C4852B86-7179-4349-8B0A-AFF459828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4163675"/>
          <a:ext cx="247650" cy="628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723900</xdr:colOff>
      <xdr:row>23</xdr:row>
      <xdr:rowOff>276225</xdr:rowOff>
    </xdr:from>
    <xdr:to>
      <xdr:col>0</xdr:col>
      <xdr:colOff>971550</xdr:colOff>
      <xdr:row>24</xdr:row>
      <xdr:rowOff>142875</xdr:rowOff>
    </xdr:to>
    <xdr:pic>
      <xdr:nvPicPr>
        <xdr:cNvPr id="8217" name="Рисунок 74">
          <a:extLst>
            <a:ext uri="{FF2B5EF4-FFF2-40B4-BE49-F238E27FC236}">
              <a16:creationId xmlns:a16="http://schemas.microsoft.com/office/drawing/2014/main" id="{8A397C9A-E8E3-4366-B875-73CBFAFBE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4906625"/>
          <a:ext cx="247650" cy="628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752475</xdr:colOff>
      <xdr:row>21</xdr:row>
      <xdr:rowOff>266700</xdr:rowOff>
    </xdr:from>
    <xdr:to>
      <xdr:col>0</xdr:col>
      <xdr:colOff>1019175</xdr:colOff>
      <xdr:row>22</xdr:row>
      <xdr:rowOff>152400</xdr:rowOff>
    </xdr:to>
    <xdr:pic>
      <xdr:nvPicPr>
        <xdr:cNvPr id="8218" name="Рисунок 75">
          <a:extLst>
            <a:ext uri="{FF2B5EF4-FFF2-40B4-BE49-F238E27FC236}">
              <a16:creationId xmlns:a16="http://schemas.microsoft.com/office/drawing/2014/main" id="{F9D8F1DB-8BFB-4609-802B-711C1377F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3411200"/>
          <a:ext cx="266700" cy="647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523875</xdr:colOff>
      <xdr:row>16</xdr:row>
      <xdr:rowOff>257175</xdr:rowOff>
    </xdr:from>
    <xdr:to>
      <xdr:col>0</xdr:col>
      <xdr:colOff>1190625</xdr:colOff>
      <xdr:row>17</xdr:row>
      <xdr:rowOff>152400</xdr:rowOff>
    </xdr:to>
    <xdr:pic>
      <xdr:nvPicPr>
        <xdr:cNvPr id="8219" name="Рисунок 76">
          <a:extLst>
            <a:ext uri="{FF2B5EF4-FFF2-40B4-BE49-F238E27FC236}">
              <a16:creationId xmlns:a16="http://schemas.microsoft.com/office/drawing/2014/main" id="{6994FFF8-8A06-4082-8076-E8EEA6400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9667875"/>
          <a:ext cx="666750" cy="619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438150</xdr:colOff>
      <xdr:row>17</xdr:row>
      <xdr:rowOff>228600</xdr:rowOff>
    </xdr:from>
    <xdr:to>
      <xdr:col>0</xdr:col>
      <xdr:colOff>1362075</xdr:colOff>
      <xdr:row>18</xdr:row>
      <xdr:rowOff>152400</xdr:rowOff>
    </xdr:to>
    <xdr:pic>
      <xdr:nvPicPr>
        <xdr:cNvPr id="8220" name="Рисунок 77">
          <a:extLst>
            <a:ext uri="{FF2B5EF4-FFF2-40B4-BE49-F238E27FC236}">
              <a16:creationId xmlns:a16="http://schemas.microsoft.com/office/drawing/2014/main" id="{23B603E6-B585-48A7-BB7B-0754661EF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0363200"/>
          <a:ext cx="923925" cy="647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133350</xdr:colOff>
      <xdr:row>25</xdr:row>
      <xdr:rowOff>19050</xdr:rowOff>
    </xdr:from>
    <xdr:to>
      <xdr:col>0</xdr:col>
      <xdr:colOff>514350</xdr:colOff>
      <xdr:row>27</xdr:row>
      <xdr:rowOff>19050</xdr:rowOff>
    </xdr:to>
    <xdr:pic>
      <xdr:nvPicPr>
        <xdr:cNvPr id="8221" name="Рисунок 58">
          <a:extLst>
            <a:ext uri="{FF2B5EF4-FFF2-40B4-BE49-F238E27FC236}">
              <a16:creationId xmlns:a16="http://schemas.microsoft.com/office/drawing/2014/main" id="{9FE0625D-B140-4888-B1B7-2E7B621CD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5792450"/>
          <a:ext cx="381000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933450</xdr:colOff>
      <xdr:row>25</xdr:row>
      <xdr:rowOff>19050</xdr:rowOff>
    </xdr:from>
    <xdr:to>
      <xdr:col>0</xdr:col>
      <xdr:colOff>1285875</xdr:colOff>
      <xdr:row>27</xdr:row>
      <xdr:rowOff>9525</xdr:rowOff>
    </xdr:to>
    <xdr:pic>
      <xdr:nvPicPr>
        <xdr:cNvPr id="8222" name="Рисунок 59">
          <a:extLst>
            <a:ext uri="{FF2B5EF4-FFF2-40B4-BE49-F238E27FC236}">
              <a16:creationId xmlns:a16="http://schemas.microsoft.com/office/drawing/2014/main" id="{AB3883A6-E4F0-40EE-B6A7-8E5FD2E35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5792450"/>
          <a:ext cx="352425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219075</xdr:colOff>
      <xdr:row>27</xdr:row>
      <xdr:rowOff>514350</xdr:rowOff>
    </xdr:from>
    <xdr:to>
      <xdr:col>0</xdr:col>
      <xdr:colOff>1419225</xdr:colOff>
      <xdr:row>30</xdr:row>
      <xdr:rowOff>523875</xdr:rowOff>
    </xdr:to>
    <xdr:pic>
      <xdr:nvPicPr>
        <xdr:cNvPr id="8223" name="Picture 4">
          <a:extLst>
            <a:ext uri="{FF2B5EF4-FFF2-40B4-BE49-F238E27FC236}">
              <a16:creationId xmlns:a16="http://schemas.microsoft.com/office/drawing/2014/main" id="{95380B5F-375A-499E-A757-8F1FD47F9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7049750"/>
          <a:ext cx="1200150" cy="1724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</xdr:colOff>
      <xdr:row>7</xdr:row>
      <xdr:rowOff>247650</xdr:rowOff>
    </xdr:from>
    <xdr:to>
      <xdr:col>0</xdr:col>
      <xdr:colOff>1733550</xdr:colOff>
      <xdr:row>8</xdr:row>
      <xdr:rowOff>704850</xdr:rowOff>
    </xdr:to>
    <xdr:pic>
      <xdr:nvPicPr>
        <xdr:cNvPr id="8224" name="Рисунок 21">
          <a:extLst>
            <a:ext uri="{FF2B5EF4-FFF2-40B4-BE49-F238E27FC236}">
              <a16:creationId xmlns:a16="http://schemas.microsoft.com/office/drawing/2014/main" id="{22330E80-DAA8-4DCE-8C00-B43FC1E6F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466975"/>
          <a:ext cx="1714500" cy="1562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514350</xdr:colOff>
      <xdr:row>20</xdr:row>
      <xdr:rowOff>28575</xdr:rowOff>
    </xdr:from>
    <xdr:to>
      <xdr:col>0</xdr:col>
      <xdr:colOff>1171575</xdr:colOff>
      <xdr:row>20</xdr:row>
      <xdr:rowOff>723900</xdr:rowOff>
    </xdr:to>
    <xdr:pic>
      <xdr:nvPicPr>
        <xdr:cNvPr id="8225" name="Immagine 1">
          <a:extLst>
            <a:ext uri="{FF2B5EF4-FFF2-40B4-BE49-F238E27FC236}">
              <a16:creationId xmlns:a16="http://schemas.microsoft.com/office/drawing/2014/main" id="{292B5A03-42AA-46BC-BB89-BAB8E9659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2611100"/>
          <a:ext cx="65722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523875</xdr:colOff>
      <xdr:row>18</xdr:row>
      <xdr:rowOff>19050</xdr:rowOff>
    </xdr:from>
    <xdr:to>
      <xdr:col>0</xdr:col>
      <xdr:colOff>1171575</xdr:colOff>
      <xdr:row>18</xdr:row>
      <xdr:rowOff>704850</xdr:rowOff>
    </xdr:to>
    <xdr:pic>
      <xdr:nvPicPr>
        <xdr:cNvPr id="8226" name="Immagine 2">
          <a:extLst>
            <a:ext uri="{FF2B5EF4-FFF2-40B4-BE49-F238E27FC236}">
              <a16:creationId xmlns:a16="http://schemas.microsoft.com/office/drawing/2014/main" id="{B194F7D4-ACCA-4877-B798-6FDB7B240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1077575"/>
          <a:ext cx="647700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533400</xdr:colOff>
      <xdr:row>19</xdr:row>
      <xdr:rowOff>19050</xdr:rowOff>
    </xdr:from>
    <xdr:to>
      <xdr:col>0</xdr:col>
      <xdr:colOff>1219200</xdr:colOff>
      <xdr:row>19</xdr:row>
      <xdr:rowOff>733425</xdr:rowOff>
    </xdr:to>
    <xdr:pic>
      <xdr:nvPicPr>
        <xdr:cNvPr id="8227" name="Immagine 3">
          <a:extLst>
            <a:ext uri="{FF2B5EF4-FFF2-40B4-BE49-F238E27FC236}">
              <a16:creationId xmlns:a16="http://schemas.microsoft.com/office/drawing/2014/main" id="{C8340932-761F-449E-8E56-D3AE915C0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1839575"/>
          <a:ext cx="685800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314325</xdr:colOff>
      <xdr:row>12</xdr:row>
      <xdr:rowOff>66675</xdr:rowOff>
    </xdr:from>
    <xdr:to>
      <xdr:col>0</xdr:col>
      <xdr:colOff>1295400</xdr:colOff>
      <xdr:row>12</xdr:row>
      <xdr:rowOff>1181100</xdr:rowOff>
    </xdr:to>
    <xdr:pic>
      <xdr:nvPicPr>
        <xdr:cNvPr id="9233" name="Рисунок 109">
          <a:extLst>
            <a:ext uri="{FF2B5EF4-FFF2-40B4-BE49-F238E27FC236}">
              <a16:creationId xmlns:a16="http://schemas.microsoft.com/office/drawing/2014/main" id="{5339A0E4-FB1D-47FA-A8F4-911228B5D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7591425"/>
          <a:ext cx="981075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238125</xdr:colOff>
      <xdr:row>29</xdr:row>
      <xdr:rowOff>57150</xdr:rowOff>
    </xdr:from>
    <xdr:to>
      <xdr:col>0</xdr:col>
      <xdr:colOff>1314450</xdr:colOff>
      <xdr:row>29</xdr:row>
      <xdr:rowOff>1190625</xdr:rowOff>
    </xdr:to>
    <xdr:pic>
      <xdr:nvPicPr>
        <xdr:cNvPr id="9234" name="Picture 3">
          <a:extLst>
            <a:ext uri="{FF2B5EF4-FFF2-40B4-BE49-F238E27FC236}">
              <a16:creationId xmlns:a16="http://schemas.microsoft.com/office/drawing/2014/main" id="{A24974B5-78C9-40FA-899C-742AC7F11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308300"/>
          <a:ext cx="1076325" cy="1133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390525</xdr:colOff>
      <xdr:row>33</xdr:row>
      <xdr:rowOff>123825</xdr:rowOff>
    </xdr:from>
    <xdr:to>
      <xdr:col>0</xdr:col>
      <xdr:colOff>1238250</xdr:colOff>
      <xdr:row>33</xdr:row>
      <xdr:rowOff>1123950</xdr:rowOff>
    </xdr:to>
    <xdr:pic>
      <xdr:nvPicPr>
        <xdr:cNvPr id="9235" name="Immagine 11">
          <a:extLst>
            <a:ext uri="{FF2B5EF4-FFF2-40B4-BE49-F238E27FC236}">
              <a16:creationId xmlns:a16="http://schemas.microsoft.com/office/drawing/2014/main" id="{AC22394B-83EA-4CEF-8917-9F5CCD6FE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3251775"/>
          <a:ext cx="84772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247650</xdr:colOff>
      <xdr:row>35</xdr:row>
      <xdr:rowOff>47625</xdr:rowOff>
    </xdr:from>
    <xdr:to>
      <xdr:col>0</xdr:col>
      <xdr:colOff>1419225</xdr:colOff>
      <xdr:row>35</xdr:row>
      <xdr:rowOff>1181100</xdr:rowOff>
    </xdr:to>
    <xdr:pic>
      <xdr:nvPicPr>
        <xdr:cNvPr id="9236" name="Immagine 32">
          <a:extLst>
            <a:ext uri="{FF2B5EF4-FFF2-40B4-BE49-F238E27FC236}">
              <a16:creationId xmlns:a16="http://schemas.microsoft.com/office/drawing/2014/main" id="{9BD8C5B3-7C0D-4C21-902A-D68E6D380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5613975"/>
          <a:ext cx="1171575" cy="1133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76200</xdr:colOff>
      <xdr:row>36</xdr:row>
      <xdr:rowOff>685800</xdr:rowOff>
    </xdr:from>
    <xdr:to>
      <xdr:col>0</xdr:col>
      <xdr:colOff>1504950</xdr:colOff>
      <xdr:row>37</xdr:row>
      <xdr:rowOff>552450</xdr:rowOff>
    </xdr:to>
    <xdr:pic>
      <xdr:nvPicPr>
        <xdr:cNvPr id="9237" name="Immagine 29">
          <a:extLst>
            <a:ext uri="{FF2B5EF4-FFF2-40B4-BE49-F238E27FC236}">
              <a16:creationId xmlns:a16="http://schemas.microsoft.com/office/drawing/2014/main" id="{D88BF772-E935-41FE-AEDA-DA46C7D19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471350"/>
          <a:ext cx="1428750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238125</xdr:colOff>
      <xdr:row>34</xdr:row>
      <xdr:rowOff>28575</xdr:rowOff>
    </xdr:from>
    <xdr:to>
      <xdr:col>0</xdr:col>
      <xdr:colOff>1381125</xdr:colOff>
      <xdr:row>34</xdr:row>
      <xdr:rowOff>1200150</xdr:rowOff>
    </xdr:to>
    <xdr:pic>
      <xdr:nvPicPr>
        <xdr:cNvPr id="9238" name="Рисунок 141">
          <a:extLst>
            <a:ext uri="{FF2B5EF4-FFF2-40B4-BE49-F238E27FC236}">
              <a16:creationId xmlns:a16="http://schemas.microsoft.com/office/drawing/2014/main" id="{47B866C6-6F59-4737-8656-1AF217386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4375725"/>
          <a:ext cx="1143000" cy="1171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238125</xdr:colOff>
      <xdr:row>30</xdr:row>
      <xdr:rowOff>95250</xdr:rowOff>
    </xdr:from>
    <xdr:to>
      <xdr:col>0</xdr:col>
      <xdr:colOff>1238250</xdr:colOff>
      <xdr:row>30</xdr:row>
      <xdr:rowOff>1209675</xdr:rowOff>
    </xdr:to>
    <xdr:pic>
      <xdr:nvPicPr>
        <xdr:cNvPr id="9239" name="Рисунок 62">
          <a:extLst>
            <a:ext uri="{FF2B5EF4-FFF2-40B4-BE49-F238E27FC236}">
              <a16:creationId xmlns:a16="http://schemas.microsoft.com/office/drawing/2014/main" id="{64B3ECC9-7E9D-4088-A77D-02A23A784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9565600"/>
          <a:ext cx="1000125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390525</xdr:colOff>
      <xdr:row>32</xdr:row>
      <xdr:rowOff>66675</xdr:rowOff>
    </xdr:from>
    <xdr:to>
      <xdr:col>0</xdr:col>
      <xdr:colOff>1123950</xdr:colOff>
      <xdr:row>32</xdr:row>
      <xdr:rowOff>1200150</xdr:rowOff>
    </xdr:to>
    <xdr:pic>
      <xdr:nvPicPr>
        <xdr:cNvPr id="9240" name="Рисунок 63">
          <a:extLst>
            <a:ext uri="{FF2B5EF4-FFF2-40B4-BE49-F238E27FC236}">
              <a16:creationId xmlns:a16="http://schemas.microsoft.com/office/drawing/2014/main" id="{C7EDC98F-6BB8-499E-8678-D0343DFA1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1975425"/>
          <a:ext cx="733425" cy="1133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6</xdr:col>
      <xdr:colOff>47625</xdr:colOff>
      <xdr:row>12</xdr:row>
      <xdr:rowOff>295275</xdr:rowOff>
    </xdr:from>
    <xdr:to>
      <xdr:col>6</xdr:col>
      <xdr:colOff>428625</xdr:colOff>
      <xdr:row>12</xdr:row>
      <xdr:rowOff>742950</xdr:rowOff>
    </xdr:to>
    <xdr:pic>
      <xdr:nvPicPr>
        <xdr:cNvPr id="9241" name="Picture 7">
          <a:extLst>
            <a:ext uri="{FF2B5EF4-FFF2-40B4-BE49-F238E27FC236}">
              <a16:creationId xmlns:a16="http://schemas.microsoft.com/office/drawing/2014/main" id="{C9278934-ECEC-4839-A6DA-9C70EEF63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3575" y="7820025"/>
          <a:ext cx="38100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6</xdr:col>
      <xdr:colOff>238125</xdr:colOff>
      <xdr:row>12</xdr:row>
      <xdr:rowOff>733425</xdr:rowOff>
    </xdr:from>
    <xdr:to>
      <xdr:col>6</xdr:col>
      <xdr:colOff>647700</xdr:colOff>
      <xdr:row>12</xdr:row>
      <xdr:rowOff>1181100</xdr:rowOff>
    </xdr:to>
    <xdr:pic>
      <xdr:nvPicPr>
        <xdr:cNvPr id="9242" name="Picture 9">
          <a:extLst>
            <a:ext uri="{FF2B5EF4-FFF2-40B4-BE49-F238E27FC236}">
              <a16:creationId xmlns:a16="http://schemas.microsoft.com/office/drawing/2014/main" id="{3FF0B073-6865-4612-80BC-3FAF6ABE1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8258175"/>
          <a:ext cx="409575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6</xdr:col>
      <xdr:colOff>457200</xdr:colOff>
      <xdr:row>12</xdr:row>
      <xdr:rowOff>276225</xdr:rowOff>
    </xdr:from>
    <xdr:to>
      <xdr:col>6</xdr:col>
      <xdr:colOff>866775</xdr:colOff>
      <xdr:row>12</xdr:row>
      <xdr:rowOff>762000</xdr:rowOff>
    </xdr:to>
    <xdr:pic>
      <xdr:nvPicPr>
        <xdr:cNvPr id="9243" name="Picture 8">
          <a:extLst>
            <a:ext uri="{FF2B5EF4-FFF2-40B4-BE49-F238E27FC236}">
              <a16:creationId xmlns:a16="http://schemas.microsoft.com/office/drawing/2014/main" id="{C5803FB1-310E-4387-B09E-3CDDD943E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3150" y="7800975"/>
          <a:ext cx="4095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390525</xdr:colOff>
      <xdr:row>31</xdr:row>
      <xdr:rowOff>66675</xdr:rowOff>
    </xdr:from>
    <xdr:to>
      <xdr:col>0</xdr:col>
      <xdr:colOff>1200150</xdr:colOff>
      <xdr:row>31</xdr:row>
      <xdr:rowOff>1181100</xdr:rowOff>
    </xdr:to>
    <xdr:pic>
      <xdr:nvPicPr>
        <xdr:cNvPr id="9244" name="Рисунок 55">
          <a:extLst>
            <a:ext uri="{FF2B5EF4-FFF2-40B4-BE49-F238E27FC236}">
              <a16:creationId xmlns:a16="http://schemas.microsoft.com/office/drawing/2014/main" id="{F2E7657C-F02D-4EE1-8FF0-A04FEBE31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0756225"/>
          <a:ext cx="809625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190500</xdr:colOff>
      <xdr:row>13</xdr:row>
      <xdr:rowOff>57150</xdr:rowOff>
    </xdr:from>
    <xdr:to>
      <xdr:col>0</xdr:col>
      <xdr:colOff>1428750</xdr:colOff>
      <xdr:row>13</xdr:row>
      <xdr:rowOff>1171575</xdr:rowOff>
    </xdr:to>
    <xdr:pic>
      <xdr:nvPicPr>
        <xdr:cNvPr id="9245" name="Рисунок 58">
          <a:extLst>
            <a:ext uri="{FF2B5EF4-FFF2-40B4-BE49-F238E27FC236}">
              <a16:creationId xmlns:a16="http://schemas.microsoft.com/office/drawing/2014/main" id="{B950356F-1255-46B2-B76C-418D0A0E2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801100"/>
          <a:ext cx="1238250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266700</xdr:colOff>
      <xdr:row>14</xdr:row>
      <xdr:rowOff>66675</xdr:rowOff>
    </xdr:from>
    <xdr:to>
      <xdr:col>0</xdr:col>
      <xdr:colOff>1352550</xdr:colOff>
      <xdr:row>15</xdr:row>
      <xdr:rowOff>9525</xdr:rowOff>
    </xdr:to>
    <xdr:pic>
      <xdr:nvPicPr>
        <xdr:cNvPr id="9246" name="Рисунок 59">
          <a:extLst>
            <a:ext uri="{FF2B5EF4-FFF2-40B4-BE49-F238E27FC236}">
              <a16:creationId xmlns:a16="http://schemas.microsoft.com/office/drawing/2014/main" id="{401FF994-743B-4355-98BB-CB1B965C2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0029825"/>
          <a:ext cx="1085850" cy="1162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361950</xdr:colOff>
      <xdr:row>15</xdr:row>
      <xdr:rowOff>85725</xdr:rowOff>
    </xdr:from>
    <xdr:to>
      <xdr:col>0</xdr:col>
      <xdr:colOff>1238250</xdr:colOff>
      <xdr:row>15</xdr:row>
      <xdr:rowOff>1209675</xdr:rowOff>
    </xdr:to>
    <xdr:pic>
      <xdr:nvPicPr>
        <xdr:cNvPr id="9247" name="Рисунок 60">
          <a:extLst>
            <a:ext uri="{FF2B5EF4-FFF2-40B4-BE49-F238E27FC236}">
              <a16:creationId xmlns:a16="http://schemas.microsoft.com/office/drawing/2014/main" id="{F3AB9AC2-6605-4B69-BBE7-BFCB15665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1268075"/>
          <a:ext cx="876300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314325</xdr:colOff>
      <xdr:row>16</xdr:row>
      <xdr:rowOff>66675</xdr:rowOff>
    </xdr:from>
    <xdr:to>
      <xdr:col>0</xdr:col>
      <xdr:colOff>1190625</xdr:colOff>
      <xdr:row>16</xdr:row>
      <xdr:rowOff>1171575</xdr:rowOff>
    </xdr:to>
    <xdr:pic>
      <xdr:nvPicPr>
        <xdr:cNvPr id="9248" name="Рисунок 61">
          <a:extLst>
            <a:ext uri="{FF2B5EF4-FFF2-40B4-BE49-F238E27FC236}">
              <a16:creationId xmlns:a16="http://schemas.microsoft.com/office/drawing/2014/main" id="{0E1EE41E-294B-4039-AA70-B3BA42B7D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2468225"/>
          <a:ext cx="876300" cy="1104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514350</xdr:colOff>
      <xdr:row>17</xdr:row>
      <xdr:rowOff>95250</xdr:rowOff>
    </xdr:from>
    <xdr:to>
      <xdr:col>0</xdr:col>
      <xdr:colOff>1343025</xdr:colOff>
      <xdr:row>17</xdr:row>
      <xdr:rowOff>1171575</xdr:rowOff>
    </xdr:to>
    <xdr:pic>
      <xdr:nvPicPr>
        <xdr:cNvPr id="9249" name="Рисунок 62">
          <a:extLst>
            <a:ext uri="{FF2B5EF4-FFF2-40B4-BE49-F238E27FC236}">
              <a16:creationId xmlns:a16="http://schemas.microsoft.com/office/drawing/2014/main" id="{760136E1-CD54-4A3D-ACD1-F801E5931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3716000"/>
          <a:ext cx="828675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390525</xdr:colOff>
      <xdr:row>18</xdr:row>
      <xdr:rowOff>66675</xdr:rowOff>
    </xdr:from>
    <xdr:to>
      <xdr:col>0</xdr:col>
      <xdr:colOff>1457325</xdr:colOff>
      <xdr:row>18</xdr:row>
      <xdr:rowOff>1152525</xdr:rowOff>
    </xdr:to>
    <xdr:pic>
      <xdr:nvPicPr>
        <xdr:cNvPr id="9250" name="Рисунок 63">
          <a:extLst>
            <a:ext uri="{FF2B5EF4-FFF2-40B4-BE49-F238E27FC236}">
              <a16:creationId xmlns:a16="http://schemas.microsoft.com/office/drawing/2014/main" id="{2F54A1B5-F1F9-4F21-8020-E43B263D5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906625"/>
          <a:ext cx="1066800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361950</xdr:colOff>
      <xdr:row>19</xdr:row>
      <xdr:rowOff>66675</xdr:rowOff>
    </xdr:from>
    <xdr:to>
      <xdr:col>0</xdr:col>
      <xdr:colOff>1352550</xdr:colOff>
      <xdr:row>19</xdr:row>
      <xdr:rowOff>1152525</xdr:rowOff>
    </xdr:to>
    <xdr:pic>
      <xdr:nvPicPr>
        <xdr:cNvPr id="9251" name="Рисунок 64">
          <a:extLst>
            <a:ext uri="{FF2B5EF4-FFF2-40B4-BE49-F238E27FC236}">
              <a16:creationId xmlns:a16="http://schemas.microsoft.com/office/drawing/2014/main" id="{4EB3F5B6-9FA9-4EFA-A71D-D21960626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6125825"/>
          <a:ext cx="990600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285750</xdr:colOff>
      <xdr:row>20</xdr:row>
      <xdr:rowOff>66675</xdr:rowOff>
    </xdr:from>
    <xdr:to>
      <xdr:col>0</xdr:col>
      <xdr:colOff>1314450</xdr:colOff>
      <xdr:row>20</xdr:row>
      <xdr:rowOff>1181100</xdr:rowOff>
    </xdr:to>
    <xdr:pic>
      <xdr:nvPicPr>
        <xdr:cNvPr id="9252" name="Рисунок 65">
          <a:extLst>
            <a:ext uri="{FF2B5EF4-FFF2-40B4-BE49-F238E27FC236}">
              <a16:creationId xmlns:a16="http://schemas.microsoft.com/office/drawing/2014/main" id="{738E5C03-45AB-4F27-B433-17A11E5D2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7345025"/>
          <a:ext cx="1028700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342900</xdr:colOff>
      <xdr:row>27</xdr:row>
      <xdr:rowOff>85725</xdr:rowOff>
    </xdr:from>
    <xdr:to>
      <xdr:col>0</xdr:col>
      <xdr:colOff>1266825</xdr:colOff>
      <xdr:row>27</xdr:row>
      <xdr:rowOff>1200150</xdr:rowOff>
    </xdr:to>
    <xdr:pic>
      <xdr:nvPicPr>
        <xdr:cNvPr id="9253" name="Рисунок 66">
          <a:extLst>
            <a:ext uri="{FF2B5EF4-FFF2-40B4-BE49-F238E27FC236}">
              <a16:creationId xmlns:a16="http://schemas.microsoft.com/office/drawing/2014/main" id="{DF498B23-A4BB-46BB-898D-41769F1D9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5898475"/>
          <a:ext cx="923925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371475</xdr:colOff>
      <xdr:row>28</xdr:row>
      <xdr:rowOff>114300</xdr:rowOff>
    </xdr:from>
    <xdr:to>
      <xdr:col>0</xdr:col>
      <xdr:colOff>1171575</xdr:colOff>
      <xdr:row>28</xdr:row>
      <xdr:rowOff>1162050</xdr:rowOff>
    </xdr:to>
    <xdr:pic>
      <xdr:nvPicPr>
        <xdr:cNvPr id="9254" name="Рисунок 67">
          <a:extLst>
            <a:ext uri="{FF2B5EF4-FFF2-40B4-BE49-F238E27FC236}">
              <a16:creationId xmlns:a16="http://schemas.microsoft.com/office/drawing/2014/main" id="{0E891165-D9B5-44F8-966C-27602F576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7146250"/>
          <a:ext cx="800100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428625</xdr:colOff>
      <xdr:row>25</xdr:row>
      <xdr:rowOff>104775</xdr:rowOff>
    </xdr:from>
    <xdr:to>
      <xdr:col>0</xdr:col>
      <xdr:colOff>1228725</xdr:colOff>
      <xdr:row>26</xdr:row>
      <xdr:rowOff>0</xdr:rowOff>
    </xdr:to>
    <xdr:pic>
      <xdr:nvPicPr>
        <xdr:cNvPr id="9255" name="Рисунок 68">
          <a:extLst>
            <a:ext uri="{FF2B5EF4-FFF2-40B4-BE49-F238E27FC236}">
              <a16:creationId xmlns:a16="http://schemas.microsoft.com/office/drawing/2014/main" id="{BE559155-66B7-4709-9290-D9A959235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3479125"/>
          <a:ext cx="800100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390525</xdr:colOff>
      <xdr:row>26</xdr:row>
      <xdr:rowOff>85725</xdr:rowOff>
    </xdr:from>
    <xdr:to>
      <xdr:col>0</xdr:col>
      <xdr:colOff>1219200</xdr:colOff>
      <xdr:row>27</xdr:row>
      <xdr:rowOff>9525</xdr:rowOff>
    </xdr:to>
    <xdr:pic>
      <xdr:nvPicPr>
        <xdr:cNvPr id="9256" name="Рисунок 69">
          <a:extLst>
            <a:ext uri="{FF2B5EF4-FFF2-40B4-BE49-F238E27FC236}">
              <a16:creationId xmlns:a16="http://schemas.microsoft.com/office/drawing/2014/main" id="{175ED56B-DADE-4E5C-AB7D-35A9D71B8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4679275"/>
          <a:ext cx="828675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266700</xdr:colOff>
      <xdr:row>22</xdr:row>
      <xdr:rowOff>95250</xdr:rowOff>
    </xdr:from>
    <xdr:to>
      <xdr:col>0</xdr:col>
      <xdr:colOff>1181100</xdr:colOff>
      <xdr:row>22</xdr:row>
      <xdr:rowOff>1190625</xdr:rowOff>
    </xdr:to>
    <xdr:pic>
      <xdr:nvPicPr>
        <xdr:cNvPr id="9257" name="Рисунок 70">
          <a:extLst>
            <a:ext uri="{FF2B5EF4-FFF2-40B4-BE49-F238E27FC236}">
              <a16:creationId xmlns:a16="http://schemas.microsoft.com/office/drawing/2014/main" id="{F58E9F33-B45E-4635-8373-11D72DAAC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812000"/>
          <a:ext cx="914400" cy="1095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342900</xdr:colOff>
      <xdr:row>21</xdr:row>
      <xdr:rowOff>66675</xdr:rowOff>
    </xdr:from>
    <xdr:to>
      <xdr:col>0</xdr:col>
      <xdr:colOff>1228725</xdr:colOff>
      <xdr:row>22</xdr:row>
      <xdr:rowOff>9525</xdr:rowOff>
    </xdr:to>
    <xdr:pic>
      <xdr:nvPicPr>
        <xdr:cNvPr id="9258" name="Рисунок 71">
          <a:extLst>
            <a:ext uri="{FF2B5EF4-FFF2-40B4-BE49-F238E27FC236}">
              <a16:creationId xmlns:a16="http://schemas.microsoft.com/office/drawing/2014/main" id="{F35F088D-C5AF-45CA-B6C2-B0B584B41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8564225"/>
          <a:ext cx="885825" cy="1162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361950</xdr:colOff>
      <xdr:row>24</xdr:row>
      <xdr:rowOff>95250</xdr:rowOff>
    </xdr:from>
    <xdr:to>
      <xdr:col>0</xdr:col>
      <xdr:colOff>1323975</xdr:colOff>
      <xdr:row>24</xdr:row>
      <xdr:rowOff>1190625</xdr:rowOff>
    </xdr:to>
    <xdr:pic>
      <xdr:nvPicPr>
        <xdr:cNvPr id="9259" name="Рисунок 72">
          <a:extLst>
            <a:ext uri="{FF2B5EF4-FFF2-40B4-BE49-F238E27FC236}">
              <a16:creationId xmlns:a16="http://schemas.microsoft.com/office/drawing/2014/main" id="{BFE02941-0AE9-446D-B12F-4E54C1B08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2250400"/>
          <a:ext cx="962025" cy="1095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342900</xdr:colOff>
      <xdr:row>23</xdr:row>
      <xdr:rowOff>104775</xdr:rowOff>
    </xdr:from>
    <xdr:to>
      <xdr:col>0</xdr:col>
      <xdr:colOff>1343025</xdr:colOff>
      <xdr:row>23</xdr:row>
      <xdr:rowOff>1181100</xdr:rowOff>
    </xdr:to>
    <xdr:pic>
      <xdr:nvPicPr>
        <xdr:cNvPr id="9260" name="Рисунок 73">
          <a:extLst>
            <a:ext uri="{FF2B5EF4-FFF2-40B4-BE49-F238E27FC236}">
              <a16:creationId xmlns:a16="http://schemas.microsoft.com/office/drawing/2014/main" id="{B5A81BD0-C00C-47D8-966F-E055E5131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1040725"/>
          <a:ext cx="1000125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819150</xdr:colOff>
      <xdr:row>4</xdr:row>
      <xdr:rowOff>152400</xdr:rowOff>
    </xdr:to>
    <xdr:pic>
      <xdr:nvPicPr>
        <xdr:cNvPr id="9261" name="Рисунок 3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4A54F83C-915C-4D12-9C99-9D19824FC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191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76200</xdr:colOff>
      <xdr:row>0</xdr:row>
      <xdr:rowOff>76200</xdr:rowOff>
    </xdr:from>
    <xdr:to>
      <xdr:col>2</xdr:col>
      <xdr:colOff>4171950</xdr:colOff>
      <xdr:row>4</xdr:row>
      <xdr:rowOff>123825</xdr:rowOff>
    </xdr:to>
    <xdr:pic>
      <xdr:nvPicPr>
        <xdr:cNvPr id="9262" name="Рисунок 35">
          <a:extLst>
            <a:ext uri="{FF2B5EF4-FFF2-40B4-BE49-F238E27FC236}">
              <a16:creationId xmlns:a16="http://schemas.microsoft.com/office/drawing/2014/main" id="{4A6FB64B-AC1F-40B1-BEF9-2B0A2C9FE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76200"/>
          <a:ext cx="4095750" cy="895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533400</xdr:colOff>
      <xdr:row>8</xdr:row>
      <xdr:rowOff>19050</xdr:rowOff>
    </xdr:from>
    <xdr:to>
      <xdr:col>0</xdr:col>
      <xdr:colOff>962025</xdr:colOff>
      <xdr:row>8</xdr:row>
      <xdr:rowOff>904875</xdr:rowOff>
    </xdr:to>
    <xdr:pic>
      <xdr:nvPicPr>
        <xdr:cNvPr id="9263" name="Рисунок 31">
          <a:extLst>
            <a:ext uri="{FF2B5EF4-FFF2-40B4-BE49-F238E27FC236}">
              <a16:creationId xmlns:a16="http://schemas.microsoft.com/office/drawing/2014/main" id="{312D6A66-1C19-43CC-B64E-A5D4BB188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674" b="3769"/>
        <a:stretch>
          <a:fillRect/>
        </a:stretch>
      </xdr:blipFill>
      <xdr:spPr bwMode="auto">
        <a:xfrm>
          <a:off x="533400" y="3448050"/>
          <a:ext cx="428625" cy="885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r="75674" b="376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495300</xdr:colOff>
      <xdr:row>10</xdr:row>
      <xdr:rowOff>85725</xdr:rowOff>
    </xdr:from>
    <xdr:to>
      <xdr:col>0</xdr:col>
      <xdr:colOff>1047750</xdr:colOff>
      <xdr:row>10</xdr:row>
      <xdr:rowOff>1047750</xdr:rowOff>
    </xdr:to>
    <xdr:pic>
      <xdr:nvPicPr>
        <xdr:cNvPr id="9264" name="Рисунок 32">
          <a:extLst>
            <a:ext uri="{FF2B5EF4-FFF2-40B4-BE49-F238E27FC236}">
              <a16:creationId xmlns:a16="http://schemas.microsoft.com/office/drawing/2014/main" id="{35885388-CA70-4604-962D-DED3E9426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54" b="1646"/>
        <a:stretch>
          <a:fillRect/>
        </a:stretch>
      </xdr:blipFill>
      <xdr:spPr bwMode="auto">
        <a:xfrm>
          <a:off x="495300" y="5362575"/>
          <a:ext cx="5524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70154" b="1646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571500</xdr:colOff>
      <xdr:row>9</xdr:row>
      <xdr:rowOff>57150</xdr:rowOff>
    </xdr:from>
    <xdr:to>
      <xdr:col>0</xdr:col>
      <xdr:colOff>981075</xdr:colOff>
      <xdr:row>9</xdr:row>
      <xdr:rowOff>885825</xdr:rowOff>
    </xdr:to>
    <xdr:pic>
      <xdr:nvPicPr>
        <xdr:cNvPr id="9265" name="Рисунок 33">
          <a:extLst>
            <a:ext uri="{FF2B5EF4-FFF2-40B4-BE49-F238E27FC236}">
              <a16:creationId xmlns:a16="http://schemas.microsoft.com/office/drawing/2014/main" id="{DF5297D3-87B1-48BC-B61E-0485F8D9C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47" r="38306" b="-4013"/>
        <a:stretch>
          <a:fillRect/>
        </a:stretch>
      </xdr:blipFill>
      <xdr:spPr bwMode="auto">
        <a:xfrm>
          <a:off x="571500" y="4438650"/>
          <a:ext cx="409575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4547" r="38306" b="-4013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466725</xdr:colOff>
      <xdr:row>7</xdr:row>
      <xdr:rowOff>295275</xdr:rowOff>
    </xdr:from>
    <xdr:to>
      <xdr:col>0</xdr:col>
      <xdr:colOff>1095375</xdr:colOff>
      <xdr:row>7</xdr:row>
      <xdr:rowOff>1162050</xdr:rowOff>
    </xdr:to>
    <xdr:pic>
      <xdr:nvPicPr>
        <xdr:cNvPr id="9266" name="Рисунок 36">
          <a:extLst>
            <a:ext uri="{FF2B5EF4-FFF2-40B4-BE49-F238E27FC236}">
              <a16:creationId xmlns:a16="http://schemas.microsoft.com/office/drawing/2014/main" id="{0E13C85D-7D73-45B5-B678-92E50A2D4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390775"/>
          <a:ext cx="628650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314325</xdr:colOff>
      <xdr:row>11</xdr:row>
      <xdr:rowOff>114300</xdr:rowOff>
    </xdr:from>
    <xdr:to>
      <xdr:col>0</xdr:col>
      <xdr:colOff>1219200</xdr:colOff>
      <xdr:row>11</xdr:row>
      <xdr:rowOff>1038225</xdr:rowOff>
    </xdr:to>
    <xdr:pic>
      <xdr:nvPicPr>
        <xdr:cNvPr id="9267" name="Рисунок 3">
          <a:extLst>
            <a:ext uri="{FF2B5EF4-FFF2-40B4-BE49-F238E27FC236}">
              <a16:creationId xmlns:a16="http://schemas.microsoft.com/office/drawing/2014/main" id="{892FE744-B881-4AFD-9CE0-E32CB87D0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6515100"/>
          <a:ext cx="904875" cy="923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76200</xdr:colOff>
      <xdr:row>7</xdr:row>
      <xdr:rowOff>66675</xdr:rowOff>
    </xdr:from>
    <xdr:to>
      <xdr:col>0</xdr:col>
      <xdr:colOff>1571625</xdr:colOff>
      <xdr:row>7</xdr:row>
      <xdr:rowOff>1162050</xdr:rowOff>
    </xdr:to>
    <xdr:pic>
      <xdr:nvPicPr>
        <xdr:cNvPr id="10241" name="Picture 44">
          <a:extLst>
            <a:ext uri="{FF2B5EF4-FFF2-40B4-BE49-F238E27FC236}">
              <a16:creationId xmlns:a16="http://schemas.microsoft.com/office/drawing/2014/main" id="{48C92D3F-BE9C-468A-8B9A-C495F7D2A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809750"/>
          <a:ext cx="1495425" cy="1095375"/>
        </a:xfrm>
        <a:prstGeom prst="rect">
          <a:avLst/>
        </a:prstGeom>
        <a:solidFill>
          <a:srgbClr val="000000"/>
        </a:solidFill>
        <a:ln w="9360" cap="flat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0</xdr:col>
      <xdr:colOff>66675</xdr:colOff>
      <xdr:row>8</xdr:row>
      <xdr:rowOff>66675</xdr:rowOff>
    </xdr:from>
    <xdr:to>
      <xdr:col>0</xdr:col>
      <xdr:colOff>1581150</xdr:colOff>
      <xdr:row>8</xdr:row>
      <xdr:rowOff>1143000</xdr:rowOff>
    </xdr:to>
    <xdr:pic>
      <xdr:nvPicPr>
        <xdr:cNvPr id="10242" name="Picture 45">
          <a:extLst>
            <a:ext uri="{FF2B5EF4-FFF2-40B4-BE49-F238E27FC236}">
              <a16:creationId xmlns:a16="http://schemas.microsoft.com/office/drawing/2014/main" id="{619BE68F-B3B5-4C5F-9F88-7F89FF550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019425"/>
          <a:ext cx="1514475" cy="1076325"/>
        </a:xfrm>
        <a:prstGeom prst="rect">
          <a:avLst/>
        </a:prstGeom>
        <a:solidFill>
          <a:srgbClr val="000000"/>
        </a:solidFill>
        <a:ln w="9360" cap="flat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819150</xdr:colOff>
      <xdr:row>4</xdr:row>
      <xdr:rowOff>28575</xdr:rowOff>
    </xdr:to>
    <xdr:pic>
      <xdr:nvPicPr>
        <xdr:cNvPr id="10243" name="Рисунок 5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9B260D-F69C-4160-AA28-BE6E0C394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19150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123825</xdr:colOff>
      <xdr:row>0</xdr:row>
      <xdr:rowOff>123825</xdr:rowOff>
    </xdr:from>
    <xdr:to>
      <xdr:col>2</xdr:col>
      <xdr:colOff>4105275</xdr:colOff>
      <xdr:row>4</xdr:row>
      <xdr:rowOff>152400</xdr:rowOff>
    </xdr:to>
    <xdr:pic>
      <xdr:nvPicPr>
        <xdr:cNvPr id="10244" name="Рисунок 52">
          <a:extLst>
            <a:ext uri="{FF2B5EF4-FFF2-40B4-BE49-F238E27FC236}">
              <a16:creationId xmlns:a16="http://schemas.microsoft.com/office/drawing/2014/main" id="{FE59DE7F-F0A7-4AE3-8A10-9B7884C90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123825"/>
          <a:ext cx="3981450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faberspa.com/ru/ckachat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16"/>
  <sheetViews>
    <sheetView showGridLines="0" tabSelected="1" zoomScaleNormal="100" workbookViewId="0">
      <selection activeCell="B2" sqref="B2"/>
    </sheetView>
  </sheetViews>
  <sheetFormatPr defaultColWidth="8.7109375" defaultRowHeight="15" x14ac:dyDescent="0.25"/>
  <cols>
    <col min="2" max="2" width="52.28515625" customWidth="1"/>
  </cols>
  <sheetData>
    <row r="2" spans="2:8" ht="25.5" x14ac:dyDescent="0.35">
      <c r="B2" s="1" t="s">
        <v>0</v>
      </c>
    </row>
    <row r="3" spans="2:8" x14ac:dyDescent="0.25">
      <c r="B3" s="2"/>
    </row>
    <row r="4" spans="2:8" ht="18.75" x14ac:dyDescent="0.25">
      <c r="B4" s="3" t="s">
        <v>1</v>
      </c>
    </row>
    <row r="6" spans="2:8" ht="18.75" x14ac:dyDescent="0.25">
      <c r="B6" s="4" t="s">
        <v>2</v>
      </c>
      <c r="D6" s="3" t="s">
        <v>3</v>
      </c>
    </row>
    <row r="7" spans="2:8" ht="15.75" x14ac:dyDescent="0.25">
      <c r="B7" s="5" t="s">
        <v>4</v>
      </c>
      <c r="D7" s="6" t="s">
        <v>5</v>
      </c>
    </row>
    <row r="8" spans="2:8" x14ac:dyDescent="0.25">
      <c r="B8" s="5" t="s">
        <v>6</v>
      </c>
    </row>
    <row r="9" spans="2:8" x14ac:dyDescent="0.25">
      <c r="B9" s="5" t="s">
        <v>7</v>
      </c>
    </row>
    <row r="10" spans="2:8" ht="18.75" x14ac:dyDescent="0.25">
      <c r="B10" s="5" t="s">
        <v>8</v>
      </c>
      <c r="G10" s="7"/>
      <c r="H10" s="3"/>
    </row>
    <row r="11" spans="2:8" ht="18.75" x14ac:dyDescent="0.25">
      <c r="B11" s="5" t="s">
        <v>11</v>
      </c>
      <c r="G11" s="7"/>
      <c r="H11" s="3"/>
    </row>
    <row r="12" spans="2:8" ht="18.75" x14ac:dyDescent="0.25">
      <c r="B12" s="5" t="s">
        <v>13</v>
      </c>
      <c r="G12" s="7"/>
      <c r="H12" s="3"/>
    </row>
    <row r="13" spans="2:8" ht="18.75" x14ac:dyDescent="0.25">
      <c r="B13" s="5" t="s">
        <v>15</v>
      </c>
      <c r="G13" s="7"/>
      <c r="H13" s="3"/>
    </row>
    <row r="14" spans="2:8" ht="18.75" x14ac:dyDescent="0.25">
      <c r="B14" s="5" t="s">
        <v>16</v>
      </c>
      <c r="G14" s="7"/>
      <c r="H14" s="3"/>
    </row>
    <row r="15" spans="2:8" x14ac:dyDescent="0.25">
      <c r="B15" s="5" t="s">
        <v>17</v>
      </c>
      <c r="D15" t="s">
        <v>19</v>
      </c>
    </row>
    <row r="16" spans="2:8" x14ac:dyDescent="0.25">
      <c r="B16" s="8" t="s">
        <v>18</v>
      </c>
      <c r="D16" s="9" t="s">
        <v>20</v>
      </c>
    </row>
  </sheetData>
  <sheetProtection selectLockedCells="1" selectUnlockedCells="1"/>
  <hyperlinks>
    <hyperlink ref="B6" location="'Встраиваемые в шкаф'!A1" display="Встраиваемые в шкаф кухонные вытяжки"/>
    <hyperlink ref="B7" location="'Встраиваемые в потолок и стол.'!A1" display="Встраиваемые в потолок и столешницу кухонные вытяжки"/>
    <hyperlink ref="B8" location="Настенные!A1" display="Настенные кухонные вытяжки"/>
    <hyperlink ref="B9" location="Островные!A1" display="Островные кухонные вытяжки"/>
    <hyperlink ref="B10" location="'Островные Up&amp;Down'!A1" display="Островные Up&amp;Down кухонные вытяжки"/>
    <hyperlink ref="B11" location="SPECIAL!A1" display="Специальное предложение"/>
    <hyperlink ref="B12" location="Угловые!A1" display="Угловые кухонные вытяжки"/>
    <hyperlink ref="B13" location="Аксессуары!A1" display="Аксессуары"/>
    <hyperlink ref="B14" location="'Соответствие угольных фильтров'!A1" display="Таблица соответствия угольных фильтров"/>
    <hyperlink ref="B15" location="'Варочные поверхности'!A1" display="Варочные поверхности"/>
    <hyperlink ref="B16" location="'Общая таблица'!A1" display="Общая таблица"/>
    <hyperlink ref="D16" r:id="rId1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M26"/>
  <sheetViews>
    <sheetView zoomScaleNormal="100" workbookViewId="0"/>
  </sheetViews>
  <sheetFormatPr defaultColWidth="9.28515625" defaultRowHeight="15" x14ac:dyDescent="0.25"/>
  <cols>
    <col min="1" max="1" width="26" style="12" customWidth="1"/>
    <col min="2" max="2" width="24.42578125" style="140" customWidth="1"/>
    <col min="3" max="3" width="61.5703125" style="140" customWidth="1"/>
    <col min="4" max="5" width="14.5703125" style="254" customWidth="1"/>
    <col min="6" max="6" width="10.7109375" style="139" customWidth="1"/>
    <col min="7" max="7" width="16.28515625" style="144" customWidth="1"/>
    <col min="8" max="8" width="10.5703125" style="139" customWidth="1"/>
    <col min="9" max="9" width="11.7109375" style="144" customWidth="1"/>
    <col min="10" max="10" width="16.7109375" style="144" customWidth="1"/>
    <col min="11" max="11" width="15.42578125" style="144" customWidth="1"/>
    <col min="12" max="12" width="15.7109375" style="145" customWidth="1"/>
    <col min="13" max="16384" width="9.28515625" style="12"/>
  </cols>
  <sheetData>
    <row r="1" spans="1:13" s="154" customFormat="1" ht="23.65" customHeight="1" x14ac:dyDescent="0.25">
      <c r="A1" s="11"/>
      <c r="B1" s="11"/>
      <c r="C1" s="374"/>
      <c r="D1" s="257"/>
      <c r="E1" s="257"/>
      <c r="F1" s="148"/>
      <c r="G1" s="151"/>
      <c r="H1" s="148"/>
      <c r="I1" s="151"/>
      <c r="J1" s="151"/>
      <c r="K1" s="152"/>
    </row>
    <row r="2" spans="1:13" ht="16.899999999999999" customHeight="1" x14ac:dyDescent="0.25">
      <c r="A2" s="11"/>
      <c r="B2" s="12"/>
      <c r="C2" s="374"/>
      <c r="D2" s="259"/>
      <c r="E2" s="259"/>
      <c r="F2" s="157"/>
      <c r="G2" s="158"/>
      <c r="H2" s="157"/>
      <c r="I2" s="160"/>
      <c r="J2" s="160"/>
      <c r="L2" s="153"/>
    </row>
    <row r="3" spans="1:13" ht="15.6" customHeight="1" x14ac:dyDescent="0.25">
      <c r="A3" s="11"/>
      <c r="B3" s="11"/>
      <c r="C3" s="374"/>
      <c r="D3" s="260"/>
      <c r="E3" s="260"/>
      <c r="F3" s="164"/>
      <c r="G3" s="158"/>
      <c r="H3" s="164"/>
      <c r="I3" s="165"/>
      <c r="J3" s="165"/>
      <c r="K3" s="165"/>
      <c r="L3" s="165"/>
    </row>
    <row r="4" spans="1:13" s="154" customFormat="1" ht="15.6" customHeight="1" x14ac:dyDescent="0.25">
      <c r="A4" s="11"/>
      <c r="B4" s="11"/>
      <c r="C4" s="374"/>
      <c r="D4" s="261"/>
      <c r="E4" s="261"/>
      <c r="F4" s="167"/>
      <c r="G4" s="168"/>
      <c r="H4" s="167"/>
      <c r="I4" s="169"/>
      <c r="J4" s="169"/>
      <c r="K4" s="165"/>
      <c r="L4" s="165"/>
    </row>
    <row r="5" spans="1:13" s="154" customFormat="1" ht="15.6" customHeight="1" x14ac:dyDescent="0.25">
      <c r="A5" s="13" t="s">
        <v>21</v>
      </c>
      <c r="B5" s="14"/>
      <c r="C5" s="374"/>
      <c r="D5" s="262"/>
      <c r="E5" s="262"/>
      <c r="F5" s="171"/>
      <c r="G5" s="172"/>
      <c r="H5" s="171"/>
      <c r="I5" s="173"/>
      <c r="J5" s="173"/>
      <c r="K5" s="173"/>
      <c r="L5" s="282"/>
    </row>
    <row r="6" spans="1:13" ht="14.25" x14ac:dyDescent="0.2">
      <c r="A6" s="15" t="s">
        <v>1003</v>
      </c>
      <c r="B6" s="139"/>
      <c r="L6" s="174"/>
    </row>
    <row r="7" spans="1:13" ht="38.25" x14ac:dyDescent="0.2">
      <c r="A7" s="17" t="s">
        <v>1067</v>
      </c>
      <c r="B7" s="17" t="s">
        <v>1406</v>
      </c>
      <c r="C7" s="17" t="s">
        <v>25</v>
      </c>
      <c r="D7" s="17" t="s">
        <v>1131</v>
      </c>
      <c r="E7" s="17" t="s">
        <v>1132</v>
      </c>
      <c r="F7" s="17" t="s">
        <v>1133</v>
      </c>
      <c r="G7" s="17" t="s">
        <v>1134</v>
      </c>
      <c r="H7" s="17" t="s">
        <v>1135</v>
      </c>
      <c r="I7" s="17" t="s">
        <v>1136</v>
      </c>
      <c r="J7" s="17" t="s">
        <v>1137</v>
      </c>
      <c r="K7" s="17" t="s">
        <v>1138</v>
      </c>
      <c r="L7" s="17" t="s">
        <v>26</v>
      </c>
      <c r="M7" s="19" t="s">
        <v>30</v>
      </c>
    </row>
    <row r="8" spans="1:13" s="200" customFormat="1" ht="95.25" customHeight="1" x14ac:dyDescent="0.25">
      <c r="A8" s="207"/>
      <c r="B8" s="206" t="s">
        <v>680</v>
      </c>
      <c r="C8" s="203" t="s">
        <v>1407</v>
      </c>
      <c r="D8" s="187" t="s">
        <v>1150</v>
      </c>
      <c r="E8" s="263" t="str">
        <f>VLOOKUP(B8,'Общая таблица'!A:E,5,0)</f>
        <v>BEST</v>
      </c>
      <c r="F8" s="197" t="s">
        <v>1408</v>
      </c>
      <c r="G8" s="201" t="s">
        <v>1164</v>
      </c>
      <c r="H8" s="199" t="s">
        <v>1409</v>
      </c>
      <c r="I8" s="191" t="s">
        <v>1190</v>
      </c>
      <c r="J8" s="201" t="s">
        <v>1185</v>
      </c>
      <c r="K8" s="191" t="s">
        <v>1294</v>
      </c>
      <c r="L8" s="193">
        <f>VLOOKUP(B8,'Общая таблица'!A:D,4,0)</f>
        <v>160790</v>
      </c>
      <c r="M8" s="195" t="str">
        <f>VLOOKUP(B8,'Общая таблица'!A:H,8,0)</f>
        <v>O</v>
      </c>
    </row>
    <row r="9" spans="1:13" s="200" customFormat="1" ht="95.25" customHeight="1" thickBot="1" x14ac:dyDescent="0.3">
      <c r="A9" s="283"/>
      <c r="B9" s="284" t="s">
        <v>684</v>
      </c>
      <c r="C9" s="239" t="s">
        <v>685</v>
      </c>
      <c r="D9" s="240" t="s">
        <v>1150</v>
      </c>
      <c r="E9" s="267" t="str">
        <f>VLOOKUP(B9,'Общая таблица'!A:E,5,0)</f>
        <v>BEST</v>
      </c>
      <c r="F9" s="241" t="s">
        <v>1408</v>
      </c>
      <c r="G9" s="272" t="s">
        <v>1164</v>
      </c>
      <c r="H9" s="243" t="s">
        <v>1410</v>
      </c>
      <c r="I9" s="242" t="s">
        <v>1233</v>
      </c>
      <c r="J9" s="242" t="s">
        <v>1158</v>
      </c>
      <c r="K9" s="242" t="s">
        <v>1294</v>
      </c>
      <c r="L9" s="246">
        <f>VLOOKUP(B9,'Общая таблица'!A:D,4,0)</f>
        <v>169990</v>
      </c>
      <c r="M9" s="195" t="str">
        <f>VLOOKUP(B9,'Общая таблица'!A:H,8,0)</f>
        <v>O</v>
      </c>
    </row>
    <row r="26" spans="2:11" s="273" customFormat="1" x14ac:dyDescent="0.25">
      <c r="B26" s="275"/>
      <c r="C26" s="275"/>
      <c r="D26" s="285"/>
      <c r="E26" s="285"/>
      <c r="F26" s="277"/>
      <c r="G26" s="286"/>
      <c r="H26" s="277"/>
      <c r="I26" s="280"/>
      <c r="J26" s="280"/>
      <c r="K26" s="281"/>
    </row>
  </sheetData>
  <sheetCalcPr fullCalcOnLoad="1"/>
  <sheetProtection selectLockedCells="1" selectUnlockedCells="1"/>
  <mergeCells count="1">
    <mergeCell ref="C1:C5"/>
  </mergeCells>
  <hyperlinks>
    <hyperlink ref="A5" location="Оглавление!A1" display="Вернуться к оглавлению"/>
  </hyperlinks>
  <pageMargins left="0.25" right="0.25" top="0.75" bottom="0.75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5"/>
    <pageSetUpPr fitToPage="1"/>
  </sheetPr>
  <dimension ref="A1:M13"/>
  <sheetViews>
    <sheetView zoomScaleNormal="100" workbookViewId="0">
      <pane xSplit="12" ySplit="7" topLeftCell="M8" activePane="bottomRight" state="frozen"/>
      <selection pane="topRight" activeCell="N1" sqref="N1"/>
      <selection pane="bottomLeft" activeCell="A8" sqref="A8"/>
      <selection pane="bottomRight"/>
    </sheetView>
  </sheetViews>
  <sheetFormatPr defaultColWidth="9.28515625" defaultRowHeight="15.75" x14ac:dyDescent="0.25"/>
  <cols>
    <col min="1" max="1" width="26" style="12" customWidth="1"/>
    <col min="2" max="2" width="18" style="142" customWidth="1"/>
    <col min="3" max="3" width="18.7109375" style="142" customWidth="1"/>
    <col min="4" max="5" width="15.5703125" style="254" customWidth="1"/>
    <col min="6" max="6" width="11" style="139" customWidth="1"/>
    <col min="7" max="7" width="15.28515625" style="144" customWidth="1"/>
    <col min="8" max="8" width="12.7109375" style="139" customWidth="1"/>
    <col min="9" max="9" width="9" style="144" customWidth="1"/>
    <col min="10" max="10" width="12.7109375" style="255" customWidth="1"/>
    <col min="11" max="11" width="12.28515625" style="256" customWidth="1"/>
    <col min="12" max="12" width="12.42578125" style="145" customWidth="1"/>
    <col min="13" max="13" width="7.42578125" style="12" customWidth="1"/>
    <col min="14" max="16384" width="9.28515625" style="12"/>
  </cols>
  <sheetData>
    <row r="1" spans="1:13" s="154" customFormat="1" ht="18" x14ac:dyDescent="0.25">
      <c r="A1" s="11"/>
      <c r="B1" s="11"/>
      <c r="C1" s="384"/>
      <c r="D1" s="384"/>
      <c r="E1" s="384"/>
      <c r="F1" s="384"/>
      <c r="G1" s="384"/>
      <c r="H1" s="384"/>
      <c r="I1" s="384"/>
      <c r="K1" s="258"/>
    </row>
    <row r="2" spans="1:13" ht="16.899999999999999" customHeight="1" x14ac:dyDescent="0.25">
      <c r="A2" s="11"/>
      <c r="B2" s="12"/>
      <c r="C2" s="384"/>
      <c r="D2" s="384"/>
      <c r="E2" s="384"/>
      <c r="F2" s="384"/>
      <c r="G2" s="384"/>
      <c r="H2" s="384"/>
      <c r="I2" s="384"/>
      <c r="J2" s="12"/>
      <c r="K2" s="287"/>
      <c r="L2" s="154"/>
    </row>
    <row r="3" spans="1:13" ht="15.6" customHeight="1" x14ac:dyDescent="0.25">
      <c r="A3" s="11"/>
      <c r="B3" s="11"/>
      <c r="C3" s="384"/>
      <c r="D3" s="384"/>
      <c r="E3" s="384"/>
      <c r="F3" s="384"/>
      <c r="G3" s="384"/>
      <c r="H3" s="384"/>
      <c r="I3" s="384"/>
      <c r="J3" s="158"/>
      <c r="K3" s="287"/>
      <c r="L3" s="287"/>
    </row>
    <row r="4" spans="1:13" s="154" customFormat="1" ht="15.6" customHeight="1" x14ac:dyDescent="0.25">
      <c r="A4" s="11"/>
      <c r="B4" s="11"/>
      <c r="C4" s="384"/>
      <c r="D4" s="384"/>
      <c r="E4" s="384"/>
      <c r="F4" s="384"/>
      <c r="G4" s="384"/>
      <c r="H4" s="384"/>
      <c r="I4" s="384"/>
      <c r="J4" s="168"/>
      <c r="K4" s="287"/>
      <c r="L4" s="287"/>
    </row>
    <row r="5" spans="1:13" s="154" customFormat="1" ht="13.15" customHeight="1" x14ac:dyDescent="0.25">
      <c r="A5" s="13" t="s">
        <v>21</v>
      </c>
      <c r="B5" s="14"/>
      <c r="C5" s="384"/>
      <c r="D5" s="384"/>
      <c r="E5" s="384"/>
      <c r="F5" s="384"/>
      <c r="G5" s="384"/>
      <c r="H5" s="384"/>
      <c r="I5" s="384"/>
      <c r="J5" s="14"/>
      <c r="K5" s="287"/>
      <c r="L5" s="287"/>
    </row>
    <row r="6" spans="1:13" s="154" customFormat="1" ht="13.15" customHeight="1" x14ac:dyDescent="0.25">
      <c r="A6" s="15" t="s">
        <v>1003</v>
      </c>
      <c r="B6" s="14"/>
      <c r="C6" s="14"/>
      <c r="D6" s="262"/>
      <c r="E6" s="262"/>
      <c r="F6" s="171"/>
      <c r="G6" s="288"/>
      <c r="H6" s="171"/>
      <c r="I6" s="173"/>
      <c r="J6" s="14"/>
      <c r="K6" s="287"/>
      <c r="L6" s="287"/>
    </row>
    <row r="7" spans="1:13" ht="62.25" customHeight="1" x14ac:dyDescent="0.2">
      <c r="A7" s="17" t="s">
        <v>1067</v>
      </c>
      <c r="B7" s="17" t="s">
        <v>1349</v>
      </c>
      <c r="C7" s="17" t="s">
        <v>25</v>
      </c>
      <c r="D7" s="17" t="s">
        <v>1131</v>
      </c>
      <c r="E7" s="17" t="s">
        <v>1411</v>
      </c>
      <c r="F7" s="17" t="s">
        <v>1133</v>
      </c>
      <c r="G7" s="17" t="s">
        <v>1134</v>
      </c>
      <c r="H7" s="17" t="s">
        <v>1412</v>
      </c>
      <c r="I7" s="17" t="s">
        <v>1413</v>
      </c>
      <c r="J7" s="17" t="s">
        <v>1137</v>
      </c>
      <c r="K7" s="17" t="s">
        <v>1414</v>
      </c>
      <c r="L7" s="17" t="s">
        <v>26</v>
      </c>
      <c r="M7" s="19" t="s">
        <v>30</v>
      </c>
    </row>
    <row r="8" spans="1:13" s="209" customFormat="1" ht="117" customHeight="1" x14ac:dyDescent="0.25">
      <c r="A8" s="289"/>
      <c r="B8" s="184" t="s">
        <v>281</v>
      </c>
      <c r="C8" s="185" t="s">
        <v>283</v>
      </c>
      <c r="D8" s="187" t="s">
        <v>1145</v>
      </c>
      <c r="E8" s="187" t="str">
        <f>VLOOKUP(B8,'Общая таблица'!A:E,5,0)</f>
        <v>BEST</v>
      </c>
      <c r="F8" s="202" t="s">
        <v>1312</v>
      </c>
      <c r="G8" s="198" t="s">
        <v>1313</v>
      </c>
      <c r="H8" s="199" t="s">
        <v>1314</v>
      </c>
      <c r="I8" s="191" t="s">
        <v>1315</v>
      </c>
      <c r="J8" s="191" t="s">
        <v>1143</v>
      </c>
      <c r="K8" s="199">
        <v>4</v>
      </c>
      <c r="L8" s="193">
        <f>VLOOKUP(B8,'Общая таблица'!A:D,4,0)</f>
        <v>282690</v>
      </c>
      <c r="M8" s="195" t="str">
        <f>VLOOKUP(B8,'Общая таблица'!A:H,8,0)</f>
        <v>O</v>
      </c>
    </row>
    <row r="9" spans="1:13" s="209" customFormat="1" ht="117" customHeight="1" x14ac:dyDescent="0.25">
      <c r="A9" s="289"/>
      <c r="B9" s="184" t="s">
        <v>278</v>
      </c>
      <c r="C9" s="185" t="s">
        <v>280</v>
      </c>
      <c r="D9" s="187" t="s">
        <v>1145</v>
      </c>
      <c r="E9" s="187" t="str">
        <f>VLOOKUP(B9,'Общая таблица'!A:E,5,0)</f>
        <v>BEST</v>
      </c>
      <c r="F9" s="202" t="s">
        <v>1312</v>
      </c>
      <c r="G9" s="198" t="s">
        <v>1313</v>
      </c>
      <c r="H9" s="199" t="s">
        <v>1314</v>
      </c>
      <c r="I9" s="191" t="s">
        <v>1315</v>
      </c>
      <c r="J9" s="191" t="s">
        <v>1143</v>
      </c>
      <c r="K9" s="199">
        <v>4</v>
      </c>
      <c r="L9" s="193">
        <f>VLOOKUP(B9,'Общая таблица'!A:D,4,0)</f>
        <v>404590</v>
      </c>
      <c r="M9" s="195" t="str">
        <f>VLOOKUP(B9,'Общая таблица'!A:H,8,0)</f>
        <v>O</v>
      </c>
    </row>
    <row r="10" spans="1:13" s="209" customFormat="1" ht="117" customHeight="1" x14ac:dyDescent="0.25">
      <c r="A10" s="289"/>
      <c r="B10" s="184" t="s">
        <v>284</v>
      </c>
      <c r="C10" s="185" t="s">
        <v>286</v>
      </c>
      <c r="D10" s="187" t="s">
        <v>1139</v>
      </c>
      <c r="E10" s="187" t="str">
        <f>VLOOKUP(B10,'Общая таблица'!A:E,5,0)</f>
        <v>BEST</v>
      </c>
      <c r="F10" s="202" t="s">
        <v>1317</v>
      </c>
      <c r="G10" s="198" t="s">
        <v>1313</v>
      </c>
      <c r="H10" s="199" t="s">
        <v>1318</v>
      </c>
      <c r="I10" s="191" t="s">
        <v>1315</v>
      </c>
      <c r="J10" s="191" t="s">
        <v>1143</v>
      </c>
      <c r="K10" s="199" t="s">
        <v>1415</v>
      </c>
      <c r="L10" s="193">
        <f>VLOOKUP(B10,'Общая таблица'!A:D,4,0)</f>
        <v>245690</v>
      </c>
      <c r="M10" s="195" t="str">
        <f>VLOOKUP(B10,'Общая таблица'!A:H,8,0)</f>
        <v>O</v>
      </c>
    </row>
    <row r="11" spans="1:13" s="209" customFormat="1" ht="117" customHeight="1" x14ac:dyDescent="0.25">
      <c r="A11" s="289"/>
      <c r="B11" s="184" t="s">
        <v>287</v>
      </c>
      <c r="C11" s="185" t="s">
        <v>289</v>
      </c>
      <c r="D11" s="187" t="s">
        <v>1139</v>
      </c>
      <c r="E11" s="187" t="str">
        <f>VLOOKUP(B11,'Общая таблица'!A:E,5,0)</f>
        <v>BEST</v>
      </c>
      <c r="F11" s="202" t="s">
        <v>1317</v>
      </c>
      <c r="G11" s="198" t="s">
        <v>1313</v>
      </c>
      <c r="H11" s="199" t="s">
        <v>1318</v>
      </c>
      <c r="I11" s="191" t="s">
        <v>1315</v>
      </c>
      <c r="J11" s="191" t="s">
        <v>1143</v>
      </c>
      <c r="K11" s="199" t="s">
        <v>1415</v>
      </c>
      <c r="L11" s="193">
        <f>VLOOKUP(B11,'Общая таблица'!A:D,4,0)</f>
        <v>282690</v>
      </c>
      <c r="M11" s="195" t="str">
        <f>VLOOKUP(B11,'Общая таблица'!A:H,8,0)</f>
        <v>O</v>
      </c>
    </row>
    <row r="12" spans="1:13" s="209" customFormat="1" ht="84" customHeight="1" x14ac:dyDescent="0.25">
      <c r="A12" s="289"/>
      <c r="B12" s="208" t="s">
        <v>204</v>
      </c>
      <c r="C12" s="203" t="s">
        <v>206</v>
      </c>
      <c r="D12" s="187" t="s">
        <v>190</v>
      </c>
      <c r="E12" s="187" t="str">
        <f>VLOOKUP(B12,'Общая таблица'!A:E,5,0)</f>
        <v>BEST</v>
      </c>
      <c r="F12" s="223">
        <v>580</v>
      </c>
      <c r="G12" s="201" t="s">
        <v>1331</v>
      </c>
      <c r="H12" s="199" t="s">
        <v>1416</v>
      </c>
      <c r="I12" s="199" t="s">
        <v>1417</v>
      </c>
      <c r="J12" s="266" t="s">
        <v>1143</v>
      </c>
      <c r="K12" s="199">
        <v>4</v>
      </c>
      <c r="L12" s="193">
        <f>VLOOKUP(B12,'Общая таблица'!A:D,4,0)</f>
        <v>131990</v>
      </c>
      <c r="M12" s="195" t="str">
        <f>VLOOKUP(B12,'Общая таблица'!A:H,8,0)</f>
        <v>E</v>
      </c>
    </row>
    <row r="13" spans="1:13" s="209" customFormat="1" ht="84" customHeight="1" x14ac:dyDescent="0.25">
      <c r="A13" s="289"/>
      <c r="B13" s="208" t="s">
        <v>1418</v>
      </c>
      <c r="C13" s="203" t="s">
        <v>1419</v>
      </c>
      <c r="D13" s="187" t="s">
        <v>190</v>
      </c>
      <c r="E13" s="187" t="e">
        <f>VLOOKUP(B13,'Общая таблица'!A:E,5,0)</f>
        <v>#N/A</v>
      </c>
      <c r="F13" s="223">
        <v>580</v>
      </c>
      <c r="G13" s="201" t="s">
        <v>1420</v>
      </c>
      <c r="H13" s="199" t="s">
        <v>1416</v>
      </c>
      <c r="I13" s="199" t="s">
        <v>1417</v>
      </c>
      <c r="J13" s="266" t="s">
        <v>1143</v>
      </c>
      <c r="K13" s="199" t="s">
        <v>1421</v>
      </c>
      <c r="L13" s="193" t="e">
        <f>VLOOKUP(B13,'Общая таблица'!A:D,4,0)</f>
        <v>#N/A</v>
      </c>
      <c r="M13" s="195" t="e">
        <f>VLOOKUP(B13,'Общая таблица'!A:H,8,0)</f>
        <v>#N/A</v>
      </c>
    </row>
  </sheetData>
  <sheetCalcPr fullCalcOnLoad="1"/>
  <sheetProtection selectLockedCells="1" selectUnlockedCells="1"/>
  <autoFilter ref="A7:L13"/>
  <mergeCells count="1">
    <mergeCell ref="C1:I5"/>
  </mergeCells>
  <hyperlinks>
    <hyperlink ref="A5" location="Оглавление!A1" display="Вернуться к оглавлению"/>
  </hyperlinks>
  <pageMargins left="0.39374999999999999" right="0.39374999999999999" top="0.39374999999999999" bottom="0.39374999999999999" header="0.51180555555555551" footer="0.51180555555555551"/>
  <pageSetup paperSize="9" firstPageNumber="0" fitToHeight="38" orientation="portrait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5"/>
    <pageSetUpPr fitToPage="1"/>
  </sheetPr>
  <dimension ref="A1:M26"/>
  <sheetViews>
    <sheetView zoomScaleNormal="100" workbookViewId="0">
      <pane xSplit="12" ySplit="7" topLeftCell="M8" activePane="bottomRight" state="frozen"/>
      <selection pane="topRight" activeCell="O1" sqref="O1"/>
      <selection pane="bottomLeft" activeCell="A8" sqref="A8"/>
      <selection pane="bottomRight"/>
    </sheetView>
  </sheetViews>
  <sheetFormatPr defaultColWidth="9.28515625" defaultRowHeight="15.75" x14ac:dyDescent="0.25"/>
  <cols>
    <col min="1" max="1" width="26" style="12" customWidth="1"/>
    <col min="2" max="2" width="18" style="142" customWidth="1"/>
    <col min="3" max="3" width="70.28515625" style="142" customWidth="1"/>
    <col min="4" max="5" width="15.5703125" style="254" customWidth="1"/>
    <col min="6" max="6" width="7.7109375" style="139" customWidth="1"/>
    <col min="7" max="7" width="15.28515625" style="144" customWidth="1"/>
    <col min="8" max="8" width="10.7109375" style="139" customWidth="1"/>
    <col min="9" max="9" width="9" style="144" customWidth="1"/>
    <col min="10" max="10" width="12.7109375" style="255" customWidth="1"/>
    <col min="11" max="11" width="12.28515625" style="256" customWidth="1"/>
    <col min="12" max="12" width="11.7109375" style="145" customWidth="1"/>
    <col min="13" max="13" width="7.42578125" style="12" customWidth="1"/>
    <col min="14" max="16384" width="9.28515625" style="12"/>
  </cols>
  <sheetData>
    <row r="1" spans="1:13" s="154" customFormat="1" ht="18" x14ac:dyDescent="0.25">
      <c r="A1" s="11"/>
      <c r="B1" s="290"/>
      <c r="C1" s="384"/>
      <c r="D1" s="257"/>
      <c r="E1" s="257"/>
      <c r="F1" s="148"/>
      <c r="G1" s="151"/>
      <c r="H1" s="148"/>
      <c r="I1" s="151"/>
      <c r="K1" s="258"/>
    </row>
    <row r="2" spans="1:13" ht="16.899999999999999" customHeight="1" x14ac:dyDescent="0.25">
      <c r="A2" s="11"/>
      <c r="B2" s="11"/>
      <c r="C2" s="384"/>
      <c r="D2" s="259"/>
      <c r="E2" s="259"/>
      <c r="F2" s="157"/>
      <c r="G2" s="158"/>
      <c r="H2" s="157"/>
      <c r="I2" s="160"/>
      <c r="J2" s="12"/>
      <c r="L2" s="153"/>
    </row>
    <row r="3" spans="1:13" ht="15.6" customHeight="1" x14ac:dyDescent="0.25">
      <c r="A3" s="11"/>
      <c r="B3" s="11"/>
      <c r="C3" s="384"/>
      <c r="D3" s="260"/>
      <c r="E3" s="260"/>
      <c r="F3" s="164"/>
      <c r="G3" s="158"/>
      <c r="H3" s="164"/>
      <c r="I3" s="165"/>
      <c r="J3" s="158"/>
      <c r="K3" s="164"/>
      <c r="L3" s="164"/>
    </row>
    <row r="4" spans="1:13" s="154" customFormat="1" ht="15.6" customHeight="1" x14ac:dyDescent="0.25">
      <c r="A4" s="11"/>
      <c r="B4" s="11"/>
      <c r="C4" s="384"/>
      <c r="D4" s="261"/>
      <c r="E4" s="261"/>
      <c r="F4" s="167"/>
      <c r="G4" s="168"/>
      <c r="H4" s="167"/>
      <c r="I4" s="169"/>
      <c r="J4" s="168"/>
      <c r="K4" s="164"/>
      <c r="L4" s="164"/>
    </row>
    <row r="5" spans="1:13" s="154" customFormat="1" ht="17.25" customHeight="1" x14ac:dyDescent="0.25">
      <c r="A5" s="13" t="s">
        <v>21</v>
      </c>
      <c r="B5" s="11"/>
      <c r="C5" s="384"/>
      <c r="D5" s="262"/>
      <c r="E5" s="262"/>
      <c r="F5" s="171"/>
      <c r="G5" s="172"/>
      <c r="H5" s="171"/>
      <c r="I5" s="173"/>
      <c r="J5" s="14"/>
      <c r="K5" s="164"/>
      <c r="L5" s="164"/>
    </row>
    <row r="6" spans="1:13" ht="15" x14ac:dyDescent="0.25">
      <c r="A6" s="15" t="s">
        <v>1003</v>
      </c>
      <c r="B6" s="139"/>
      <c r="C6" s="140"/>
      <c r="K6" s="164"/>
      <c r="L6" s="164"/>
    </row>
    <row r="7" spans="1:13" ht="62.25" customHeight="1" x14ac:dyDescent="0.2">
      <c r="A7" s="17" t="s">
        <v>1067</v>
      </c>
      <c r="B7" s="17" t="s">
        <v>1349</v>
      </c>
      <c r="C7" s="17" t="s">
        <v>25</v>
      </c>
      <c r="D7" s="17" t="s">
        <v>1131</v>
      </c>
      <c r="E7" s="17" t="s">
        <v>1132</v>
      </c>
      <c r="F7" s="17" t="s">
        <v>1133</v>
      </c>
      <c r="G7" s="17" t="s">
        <v>1134</v>
      </c>
      <c r="H7" s="17" t="s">
        <v>1135</v>
      </c>
      <c r="I7" s="17" t="s">
        <v>1136</v>
      </c>
      <c r="J7" s="17" t="s">
        <v>1137</v>
      </c>
      <c r="K7" s="17" t="s">
        <v>1138</v>
      </c>
      <c r="L7" s="17" t="s">
        <v>26</v>
      </c>
      <c r="M7" s="19" t="s">
        <v>30</v>
      </c>
    </row>
    <row r="8" spans="1:13" s="209" customFormat="1" ht="27" customHeight="1" x14ac:dyDescent="0.25">
      <c r="A8" s="292"/>
      <c r="B8" s="385" t="s">
        <v>1422</v>
      </c>
      <c r="C8" s="385"/>
      <c r="D8" s="293"/>
      <c r="E8" s="293"/>
      <c r="F8" s="294"/>
      <c r="G8" s="295"/>
      <c r="H8" s="294"/>
      <c r="I8" s="295"/>
      <c r="J8" s="295"/>
      <c r="K8" s="296"/>
      <c r="L8" s="297"/>
      <c r="M8" s="298"/>
    </row>
    <row r="9" spans="1:13" s="209" customFormat="1" ht="84" customHeight="1" x14ac:dyDescent="0.25">
      <c r="A9" s="299"/>
      <c r="B9" s="208" t="s">
        <v>533</v>
      </c>
      <c r="C9" s="203" t="s">
        <v>535</v>
      </c>
      <c r="D9" s="187" t="s">
        <v>1145</v>
      </c>
      <c r="E9" s="263" t="str">
        <f>VLOOKUP(B9,'Общая таблица'!A:E,5,0)</f>
        <v>BEST</v>
      </c>
      <c r="F9" s="223">
        <v>600</v>
      </c>
      <c r="G9" s="201" t="s">
        <v>1353</v>
      </c>
      <c r="H9" s="199" t="s">
        <v>1207</v>
      </c>
      <c r="I9" s="300" t="s">
        <v>1289</v>
      </c>
      <c r="J9" s="301" t="s">
        <v>1158</v>
      </c>
      <c r="K9" s="191" t="s">
        <v>1191</v>
      </c>
      <c r="L9" s="194">
        <f>VLOOKUP(B9,'Общая таблица'!A:D,4,0)</f>
        <v>32490</v>
      </c>
      <c r="M9" s="195" t="str">
        <f>VLOOKUP(B9,'Общая таблица'!A:H,8,0)</f>
        <v>B</v>
      </c>
    </row>
    <row r="10" spans="1:13" s="209" customFormat="1" ht="84" customHeight="1" x14ac:dyDescent="0.25">
      <c r="A10" s="299"/>
      <c r="B10" s="208" t="s">
        <v>536</v>
      </c>
      <c r="C10" s="203" t="s">
        <v>538</v>
      </c>
      <c r="D10" s="187" t="s">
        <v>1145</v>
      </c>
      <c r="E10" s="263" t="str">
        <f>VLOOKUP(B10,'Общая таблица'!A:E,5,0)</f>
        <v>BEST</v>
      </c>
      <c r="F10" s="223">
        <v>600</v>
      </c>
      <c r="G10" s="201" t="s">
        <v>1423</v>
      </c>
      <c r="H10" s="199" t="s">
        <v>1207</v>
      </c>
      <c r="I10" s="300" t="s">
        <v>1289</v>
      </c>
      <c r="J10" s="301" t="s">
        <v>1158</v>
      </c>
      <c r="K10" s="191" t="s">
        <v>1191</v>
      </c>
      <c r="L10" s="194">
        <f>VLOOKUP(B10,'Общая таблица'!A:D,4,0)</f>
        <v>32490</v>
      </c>
      <c r="M10" s="195" t="str">
        <f>VLOOKUP(B10,'Общая таблица'!A:H,8,0)</f>
        <v>B</v>
      </c>
    </row>
    <row r="11" spans="1:13" s="209" customFormat="1" ht="84" customHeight="1" x14ac:dyDescent="0.25">
      <c r="A11" s="299"/>
      <c r="B11" s="208" t="s">
        <v>74</v>
      </c>
      <c r="C11" s="203" t="s">
        <v>76</v>
      </c>
      <c r="D11" s="187" t="s">
        <v>1145</v>
      </c>
      <c r="E11" s="263" t="str">
        <f>VLOOKUP(B11,'Общая таблица'!A:E,5,0)</f>
        <v>BEST</v>
      </c>
      <c r="F11" s="223">
        <v>600</v>
      </c>
      <c r="G11" s="201" t="s">
        <v>1423</v>
      </c>
      <c r="H11" s="199" t="s">
        <v>1207</v>
      </c>
      <c r="I11" s="300" t="s">
        <v>1289</v>
      </c>
      <c r="J11" s="301" t="s">
        <v>1158</v>
      </c>
      <c r="K11" s="191" t="s">
        <v>1191</v>
      </c>
      <c r="L11" s="194">
        <f>VLOOKUP(B11,'Общая таблица'!A:D,4,0)</f>
        <v>31890</v>
      </c>
      <c r="M11" s="195" t="str">
        <f>VLOOKUP(B11,'Общая таблица'!A:H,8,0)</f>
        <v>C</v>
      </c>
    </row>
    <row r="12" spans="1:13" s="209" customFormat="1" ht="84" customHeight="1" x14ac:dyDescent="0.25">
      <c r="A12" s="299"/>
      <c r="B12" s="208" t="s">
        <v>71</v>
      </c>
      <c r="C12" s="203" t="s">
        <v>73</v>
      </c>
      <c r="D12" s="187" t="s">
        <v>1145</v>
      </c>
      <c r="E12" s="263" t="str">
        <f>VLOOKUP(B12,'Общая таблица'!A:E,5,0)</f>
        <v>BEST</v>
      </c>
      <c r="F12" s="223">
        <v>600</v>
      </c>
      <c r="G12" s="201" t="s">
        <v>1353</v>
      </c>
      <c r="H12" s="199" t="s">
        <v>1207</v>
      </c>
      <c r="I12" s="300" t="s">
        <v>1289</v>
      </c>
      <c r="J12" s="301" t="s">
        <v>1158</v>
      </c>
      <c r="K12" s="191" t="s">
        <v>1191</v>
      </c>
      <c r="L12" s="194">
        <f>VLOOKUP(B12,'Общая таблица'!A:D,4,0)</f>
        <v>28990</v>
      </c>
      <c r="M12" s="195" t="str">
        <f>VLOOKUP(B12,'Общая таблица'!A:H,8,0)</f>
        <v>C</v>
      </c>
    </row>
    <row r="13" spans="1:13" s="209" customFormat="1" ht="30.75" thickBot="1" x14ac:dyDescent="0.3">
      <c r="A13" s="302"/>
      <c r="B13" s="303" t="s">
        <v>935</v>
      </c>
      <c r="C13" s="304" t="s">
        <v>936</v>
      </c>
      <c r="D13" s="305" t="s">
        <v>1145</v>
      </c>
      <c r="E13" s="306" t="s">
        <v>34</v>
      </c>
      <c r="F13" s="307"/>
      <c r="G13" s="308" t="s">
        <v>1169</v>
      </c>
      <c r="H13" s="307"/>
      <c r="I13" s="307"/>
      <c r="J13" s="307"/>
      <c r="K13" s="307"/>
      <c r="L13" s="309">
        <v>1690</v>
      </c>
      <c r="M13" s="310" t="str">
        <f>VLOOKUP(B13,'Общая таблица'!A:H,8,0)</f>
        <v>A</v>
      </c>
    </row>
    <row r="14" spans="1:13" s="209" customFormat="1" ht="22.9" customHeight="1" x14ac:dyDescent="0.25">
      <c r="A14" s="311"/>
      <c r="B14" s="312" t="s">
        <v>1112</v>
      </c>
      <c r="C14" s="313"/>
      <c r="D14" s="314"/>
      <c r="E14" s="314"/>
      <c r="F14" s="315"/>
      <c r="G14" s="316"/>
      <c r="H14" s="315"/>
      <c r="I14" s="316"/>
      <c r="J14" s="316"/>
      <c r="K14" s="317"/>
      <c r="L14" s="318"/>
      <c r="M14" s="319"/>
    </row>
    <row r="15" spans="1:13" s="200" customFormat="1" ht="28.9" customHeight="1" thickBot="1" x14ac:dyDescent="0.3">
      <c r="A15" s="381"/>
      <c r="B15" s="208" t="s">
        <v>272</v>
      </c>
      <c r="C15" s="203" t="s">
        <v>274</v>
      </c>
      <c r="D15" s="187" t="s">
        <v>1145</v>
      </c>
      <c r="E15" s="263" t="str">
        <f>VLOOKUP(B15,'Общая таблица'!A:E,5,0)</f>
        <v>GOOD</v>
      </c>
      <c r="F15" s="197">
        <v>600</v>
      </c>
      <c r="G15" s="191" t="s">
        <v>1162</v>
      </c>
      <c r="H15" s="210" t="s">
        <v>1424</v>
      </c>
      <c r="I15" s="300" t="s">
        <v>1425</v>
      </c>
      <c r="J15" s="320" t="s">
        <v>1185</v>
      </c>
      <c r="K15" s="212" t="s">
        <v>1149</v>
      </c>
      <c r="L15" s="194">
        <f>VLOOKUP(B15,'Общая таблица'!A:D,4,0)</f>
        <v>8190</v>
      </c>
      <c r="M15" s="195" t="str">
        <f>VLOOKUP(B15,'Общая таблица'!A:H,8,0)</f>
        <v>A</v>
      </c>
    </row>
    <row r="16" spans="1:13" s="200" customFormat="1" ht="28.9" customHeight="1" thickBot="1" x14ac:dyDescent="0.3">
      <c r="A16" s="381"/>
      <c r="B16" s="208" t="s">
        <v>266</v>
      </c>
      <c r="C16" s="203" t="s">
        <v>268</v>
      </c>
      <c r="D16" s="187" t="s">
        <v>1145</v>
      </c>
      <c r="E16" s="263" t="str">
        <f>VLOOKUP(B16,'Общая таблица'!A:E,5,0)</f>
        <v>BETTER</v>
      </c>
      <c r="F16" s="197">
        <v>450</v>
      </c>
      <c r="G16" s="191" t="s">
        <v>1162</v>
      </c>
      <c r="H16" s="210" t="s">
        <v>1424</v>
      </c>
      <c r="I16" s="300" t="s">
        <v>1425</v>
      </c>
      <c r="J16" s="320" t="s">
        <v>1185</v>
      </c>
      <c r="K16" s="212" t="s">
        <v>1149</v>
      </c>
      <c r="L16" s="194">
        <f>VLOOKUP(B16,'Общая таблица'!A:D,4,0)</f>
        <v>9890</v>
      </c>
      <c r="M16" s="195" t="str">
        <f>VLOOKUP(B16,'Общая таблица'!A:H,8,0)</f>
        <v>B</v>
      </c>
    </row>
    <row r="17" spans="1:13" s="200" customFormat="1" ht="28.9" customHeight="1" thickBot="1" x14ac:dyDescent="0.3">
      <c r="A17" s="381"/>
      <c r="B17" s="208" t="s">
        <v>269</v>
      </c>
      <c r="C17" s="203" t="s">
        <v>271</v>
      </c>
      <c r="D17" s="187" t="s">
        <v>1145</v>
      </c>
      <c r="E17" s="263" t="str">
        <f>VLOOKUP(B17,'Общая таблица'!A:E,5,0)</f>
        <v>BETTER</v>
      </c>
      <c r="F17" s="197">
        <v>500</v>
      </c>
      <c r="G17" s="191" t="s">
        <v>1162</v>
      </c>
      <c r="H17" s="210" t="s">
        <v>1424</v>
      </c>
      <c r="I17" s="300" t="s">
        <v>1425</v>
      </c>
      <c r="J17" s="320" t="s">
        <v>1185</v>
      </c>
      <c r="K17" s="212" t="s">
        <v>1149</v>
      </c>
      <c r="L17" s="194">
        <f>VLOOKUP(B17,'Общая таблица'!A:D,4,0)</f>
        <v>9990</v>
      </c>
      <c r="M17" s="195" t="str">
        <f>VLOOKUP(B17,'Общая таблица'!A:H,8,0)</f>
        <v>A</v>
      </c>
    </row>
    <row r="18" spans="1:13" s="200" customFormat="1" ht="28.9" customHeight="1" thickBot="1" x14ac:dyDescent="0.3">
      <c r="A18" s="381"/>
      <c r="B18" s="208" t="s">
        <v>244</v>
      </c>
      <c r="C18" s="203" t="s">
        <v>246</v>
      </c>
      <c r="D18" s="187" t="s">
        <v>1145</v>
      </c>
      <c r="E18" s="263" t="str">
        <f>VLOOKUP(B18,'Общая таблица'!A:E,5,0)</f>
        <v>GOOD</v>
      </c>
      <c r="F18" s="197">
        <v>600</v>
      </c>
      <c r="G18" s="191" t="s">
        <v>1169</v>
      </c>
      <c r="H18" s="210" t="s">
        <v>1424</v>
      </c>
      <c r="I18" s="300" t="s">
        <v>1425</v>
      </c>
      <c r="J18" s="320" t="s">
        <v>1185</v>
      </c>
      <c r="K18" s="212" t="s">
        <v>1149</v>
      </c>
      <c r="L18" s="194">
        <f>VLOOKUP(B18,'Общая таблица'!A:D,4,0)</f>
        <v>8190</v>
      </c>
      <c r="M18" s="195" t="str">
        <f>VLOOKUP(B18,'Общая таблица'!A:H,8,0)</f>
        <v>A</v>
      </c>
    </row>
    <row r="19" spans="1:13" s="200" customFormat="1" ht="28.9" customHeight="1" thickBot="1" x14ac:dyDescent="0.3">
      <c r="A19" s="381"/>
      <c r="B19" s="208" t="s">
        <v>241</v>
      </c>
      <c r="C19" s="203" t="s">
        <v>243</v>
      </c>
      <c r="D19" s="187" t="s">
        <v>1145</v>
      </c>
      <c r="E19" s="263" t="str">
        <f>VLOOKUP(B19,'Общая таблица'!A:E,5,0)</f>
        <v>BETTER</v>
      </c>
      <c r="F19" s="197">
        <v>500</v>
      </c>
      <c r="G19" s="191" t="s">
        <v>1169</v>
      </c>
      <c r="H19" s="210" t="s">
        <v>1424</v>
      </c>
      <c r="I19" s="300" t="s">
        <v>1425</v>
      </c>
      <c r="J19" s="320" t="s">
        <v>1185</v>
      </c>
      <c r="K19" s="212" t="s">
        <v>1149</v>
      </c>
      <c r="L19" s="194">
        <f>VLOOKUP(B19,'Общая таблица'!A:D,4,0)</f>
        <v>9990</v>
      </c>
      <c r="M19" s="195" t="str">
        <f>VLOOKUP(B19,'Общая таблица'!A:H,8,0)</f>
        <v>A</v>
      </c>
    </row>
    <row r="20" spans="1:13" s="200" customFormat="1" ht="30" customHeight="1" thickBot="1" x14ac:dyDescent="0.3">
      <c r="A20" s="381"/>
      <c r="B20" s="208" t="s">
        <v>263</v>
      </c>
      <c r="C20" s="203" t="s">
        <v>265</v>
      </c>
      <c r="D20" s="187" t="s">
        <v>1145</v>
      </c>
      <c r="E20" s="263" t="str">
        <f>VLOOKUP(B20,'Общая таблица'!A:E,5,0)</f>
        <v>GOOD</v>
      </c>
      <c r="F20" s="197">
        <v>600</v>
      </c>
      <c r="G20" s="228" t="s">
        <v>1146</v>
      </c>
      <c r="H20" s="210" t="s">
        <v>1424</v>
      </c>
      <c r="I20" s="300" t="s">
        <v>1425</v>
      </c>
      <c r="J20" s="320" t="s">
        <v>1185</v>
      </c>
      <c r="K20" s="212" t="s">
        <v>1149</v>
      </c>
      <c r="L20" s="194">
        <f>VLOOKUP(B20,'Общая таблица'!A:D,4,0)</f>
        <v>8490</v>
      </c>
      <c r="M20" s="195" t="str">
        <f>VLOOKUP(B20,'Общая таблица'!A:H,8,0)</f>
        <v>A</v>
      </c>
    </row>
    <row r="21" spans="1:13" s="200" customFormat="1" ht="30" customHeight="1" thickBot="1" x14ac:dyDescent="0.3">
      <c r="A21" s="381"/>
      <c r="B21" s="208" t="s">
        <v>257</v>
      </c>
      <c r="C21" s="203" t="s">
        <v>259</v>
      </c>
      <c r="D21" s="187" t="s">
        <v>1145</v>
      </c>
      <c r="E21" s="263" t="str">
        <f>VLOOKUP(B21,'Общая таблица'!A:E,5,0)</f>
        <v>BETTER</v>
      </c>
      <c r="F21" s="197">
        <v>450</v>
      </c>
      <c r="G21" s="228" t="s">
        <v>1146</v>
      </c>
      <c r="H21" s="210" t="s">
        <v>1424</v>
      </c>
      <c r="I21" s="300" t="s">
        <v>1425</v>
      </c>
      <c r="J21" s="320" t="s">
        <v>1185</v>
      </c>
      <c r="K21" s="212" t="s">
        <v>1149</v>
      </c>
      <c r="L21" s="194">
        <f>VLOOKUP(B21,'Общая таблица'!A:D,4,0)</f>
        <v>9990</v>
      </c>
      <c r="M21" s="195" t="str">
        <f>VLOOKUP(B21,'Общая таблица'!A:H,8,0)</f>
        <v>B</v>
      </c>
    </row>
    <row r="22" spans="1:13" s="200" customFormat="1" ht="30" customHeight="1" thickBot="1" x14ac:dyDescent="0.3">
      <c r="A22" s="381"/>
      <c r="B22" s="208" t="s">
        <v>260</v>
      </c>
      <c r="C22" s="203" t="s">
        <v>262</v>
      </c>
      <c r="D22" s="187" t="s">
        <v>1145</v>
      </c>
      <c r="E22" s="263" t="str">
        <f>VLOOKUP(B22,'Общая таблица'!A:E,5,0)</f>
        <v>BETTER</v>
      </c>
      <c r="F22" s="197">
        <v>500</v>
      </c>
      <c r="G22" s="228" t="s">
        <v>1146</v>
      </c>
      <c r="H22" s="210" t="s">
        <v>1424</v>
      </c>
      <c r="I22" s="300" t="s">
        <v>1425</v>
      </c>
      <c r="J22" s="320" t="s">
        <v>1185</v>
      </c>
      <c r="K22" s="212" t="s">
        <v>1149</v>
      </c>
      <c r="L22" s="194">
        <f>VLOOKUP(B22,'Общая таблица'!A:D,4,0)</f>
        <v>9990</v>
      </c>
      <c r="M22" s="195" t="str">
        <f>VLOOKUP(B22,'Общая таблица'!A:H,8,0)</f>
        <v>A</v>
      </c>
    </row>
    <row r="23" spans="1:13" s="200" customFormat="1" ht="28.9" customHeight="1" thickBot="1" x14ac:dyDescent="0.3">
      <c r="A23" s="381"/>
      <c r="B23" s="208" t="s">
        <v>254</v>
      </c>
      <c r="C23" s="203" t="s">
        <v>256</v>
      </c>
      <c r="D23" s="187" t="s">
        <v>1145</v>
      </c>
      <c r="E23" s="263" t="str">
        <f>VLOOKUP(B23,'Общая таблица'!A:E,5,0)</f>
        <v>BETTER</v>
      </c>
      <c r="F23" s="197">
        <v>600</v>
      </c>
      <c r="G23" s="191" t="s">
        <v>1244</v>
      </c>
      <c r="H23" s="210" t="s">
        <v>1424</v>
      </c>
      <c r="I23" s="300" t="s">
        <v>1425</v>
      </c>
      <c r="J23" s="320" t="s">
        <v>1185</v>
      </c>
      <c r="K23" s="212" t="s">
        <v>1149</v>
      </c>
      <c r="L23" s="194">
        <f>VLOOKUP(B23,'Общая таблица'!A:D,4,0)</f>
        <v>10090</v>
      </c>
      <c r="M23" s="195" t="str">
        <f>VLOOKUP(B23,'Общая таблица'!A:H,8,0)</f>
        <v>A</v>
      </c>
    </row>
    <row r="24" spans="1:13" s="200" customFormat="1" ht="28.9" customHeight="1" thickBot="1" x14ac:dyDescent="0.3">
      <c r="A24" s="381"/>
      <c r="B24" s="208" t="s">
        <v>248</v>
      </c>
      <c r="C24" s="203" t="s">
        <v>250</v>
      </c>
      <c r="D24" s="187" t="s">
        <v>1145</v>
      </c>
      <c r="E24" s="263" t="str">
        <f>VLOOKUP(B24,'Общая таблица'!A:E,5,0)</f>
        <v>BETTER</v>
      </c>
      <c r="F24" s="197">
        <v>500</v>
      </c>
      <c r="G24" s="191" t="s">
        <v>1331</v>
      </c>
      <c r="H24" s="210" t="s">
        <v>1424</v>
      </c>
      <c r="I24" s="300" t="s">
        <v>1425</v>
      </c>
      <c r="J24" s="320" t="s">
        <v>1185</v>
      </c>
      <c r="K24" s="212" t="s">
        <v>1149</v>
      </c>
      <c r="L24" s="194">
        <f>VLOOKUP(B24,'Общая таблица'!A:D,4,0)</f>
        <v>10090</v>
      </c>
      <c r="M24" s="195" t="str">
        <f>VLOOKUP(B24,'Общая таблица'!A:H,8,0)</f>
        <v>A</v>
      </c>
    </row>
    <row r="25" spans="1:13" s="200" customFormat="1" ht="28.9" customHeight="1" thickBot="1" x14ac:dyDescent="0.3">
      <c r="A25" s="381"/>
      <c r="B25" s="208" t="s">
        <v>251</v>
      </c>
      <c r="C25" s="203" t="s">
        <v>253</v>
      </c>
      <c r="D25" s="187" t="s">
        <v>1145</v>
      </c>
      <c r="E25" s="263" t="str">
        <f>VLOOKUP(B25,'Общая таблица'!A:E,5,0)</f>
        <v>BETTER</v>
      </c>
      <c r="F25" s="197">
        <v>600</v>
      </c>
      <c r="G25" s="191" t="s">
        <v>1331</v>
      </c>
      <c r="H25" s="210" t="s">
        <v>1424</v>
      </c>
      <c r="I25" s="300" t="s">
        <v>1425</v>
      </c>
      <c r="J25" s="320" t="s">
        <v>1185</v>
      </c>
      <c r="K25" s="212" t="s">
        <v>1149</v>
      </c>
      <c r="L25" s="194">
        <f>VLOOKUP(B25,'Общая таблица'!A:D,4,0)</f>
        <v>10090</v>
      </c>
      <c r="M25" s="195" t="str">
        <f>VLOOKUP(B25,'Общая таблица'!A:H,8,0)</f>
        <v>A</v>
      </c>
    </row>
    <row r="26" spans="1:13" ht="30.75" thickBot="1" x14ac:dyDescent="0.25">
      <c r="A26" s="381"/>
      <c r="B26" s="303" t="s">
        <v>932</v>
      </c>
      <c r="C26" s="304" t="s">
        <v>934</v>
      </c>
      <c r="D26" s="305" t="s">
        <v>1145</v>
      </c>
      <c r="E26" s="306" t="s">
        <v>34</v>
      </c>
      <c r="F26" s="307"/>
      <c r="G26" s="308" t="s">
        <v>1169</v>
      </c>
      <c r="H26" s="307"/>
      <c r="I26" s="307"/>
      <c r="J26" s="307"/>
      <c r="K26" s="307"/>
      <c r="L26" s="309">
        <v>1190</v>
      </c>
      <c r="M26" s="310" t="str">
        <f>VLOOKUP(B26,'Общая таблица'!A:H,8,0)</f>
        <v>A</v>
      </c>
    </row>
  </sheetData>
  <sheetCalcPr fullCalcOnLoad="1"/>
  <sheetProtection selectLockedCells="1" selectUnlockedCells="1"/>
  <autoFilter ref="A7:M7"/>
  <mergeCells count="3">
    <mergeCell ref="C1:C5"/>
    <mergeCell ref="B8:C8"/>
    <mergeCell ref="A15:A26"/>
  </mergeCells>
  <hyperlinks>
    <hyperlink ref="A5" location="Оглавление!A1" display="Вернуться к оглавлению"/>
  </hyperlinks>
  <pageMargins left="0.39374999999999999" right="0.39374999999999999" top="0.39374999999999999" bottom="0.39374999999999999" header="0.51180555555555551" footer="0.51180555555555551"/>
  <pageSetup paperSize="9" firstPageNumber="0" fitToHeight="38" orientation="portrait" horizontalDpi="300" verticalDpi="30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4"/>
    <pageSetUpPr fitToPage="1"/>
  </sheetPr>
  <dimension ref="A1:G95"/>
  <sheetViews>
    <sheetView zoomScaleNormal="100" workbookViewId="0"/>
  </sheetViews>
  <sheetFormatPr defaultColWidth="9.28515625" defaultRowHeight="15" x14ac:dyDescent="0.25"/>
  <cols>
    <col min="1" max="1" width="21.7109375" style="12" customWidth="1"/>
    <col min="2" max="2" width="15.7109375" style="140" customWidth="1"/>
    <col min="3" max="3" width="81.85546875" style="12" customWidth="1"/>
    <col min="4" max="4" width="17" style="321" customWidth="1"/>
    <col min="5" max="5" width="17.28515625" style="322" customWidth="1"/>
    <col min="6" max="6" width="11.7109375" style="145" customWidth="1"/>
    <col min="7" max="16384" width="9.28515625" style="12"/>
  </cols>
  <sheetData>
    <row r="1" spans="1:7" ht="16.899999999999999" customHeight="1" x14ac:dyDescent="0.25">
      <c r="A1" s="11"/>
      <c r="B1" s="11"/>
      <c r="C1" s="386"/>
      <c r="D1" s="323"/>
      <c r="E1" s="324"/>
      <c r="F1" s="153"/>
    </row>
    <row r="2" spans="1:7" ht="15.75" customHeight="1" x14ac:dyDescent="0.25">
      <c r="A2" s="11"/>
      <c r="B2" s="12"/>
      <c r="C2" s="386"/>
      <c r="D2" s="323"/>
      <c r="E2" s="158"/>
      <c r="F2" s="153"/>
    </row>
    <row r="3" spans="1:7" s="154" customFormat="1" ht="15.75" customHeight="1" x14ac:dyDescent="0.25">
      <c r="A3" s="11"/>
      <c r="B3" s="11"/>
      <c r="C3" s="386"/>
      <c r="D3" s="323"/>
      <c r="E3" s="168"/>
      <c r="F3" s="153"/>
    </row>
    <row r="4" spans="1:7" s="154" customFormat="1" ht="13.15" customHeight="1" x14ac:dyDescent="0.25">
      <c r="A4" s="11"/>
      <c r="B4" s="11"/>
      <c r="C4" s="386"/>
      <c r="D4" s="323"/>
      <c r="E4" s="291"/>
      <c r="F4" s="162"/>
    </row>
    <row r="5" spans="1:7" s="154" customFormat="1" ht="13.15" customHeight="1" x14ac:dyDescent="0.25">
      <c r="A5" s="13" t="s">
        <v>21</v>
      </c>
      <c r="B5" s="14"/>
      <c r="C5" s="386"/>
      <c r="D5" s="323"/>
      <c r="E5" s="161"/>
      <c r="F5" s="162"/>
    </row>
    <row r="6" spans="1:7" s="154" customFormat="1" ht="13.15" customHeight="1" x14ac:dyDescent="0.25">
      <c r="A6" s="14"/>
      <c r="B6" s="14"/>
      <c r="C6" s="14"/>
      <c r="D6" s="325"/>
      <c r="E6" s="14"/>
      <c r="F6" s="14"/>
    </row>
    <row r="7" spans="1:7" ht="14.25" x14ac:dyDescent="0.2">
      <c r="A7" s="15" t="s">
        <v>1003</v>
      </c>
      <c r="B7" s="139"/>
      <c r="C7" s="140"/>
      <c r="F7" s="174"/>
    </row>
    <row r="8" spans="1:7" ht="62.25" customHeight="1" thickBot="1" x14ac:dyDescent="0.25">
      <c r="A8" s="17" t="s">
        <v>1426</v>
      </c>
      <c r="B8" s="17" t="s">
        <v>1406</v>
      </c>
      <c r="C8" s="17" t="s">
        <v>25</v>
      </c>
      <c r="D8" s="17" t="s">
        <v>1411</v>
      </c>
      <c r="E8" s="17" t="s">
        <v>1427</v>
      </c>
      <c r="F8" s="17" t="s">
        <v>26</v>
      </c>
      <c r="G8" s="19" t="s">
        <v>30</v>
      </c>
    </row>
    <row r="9" spans="1:7" x14ac:dyDescent="0.25">
      <c r="A9" s="175"/>
      <c r="B9" s="177"/>
      <c r="C9" s="326"/>
      <c r="D9" s="327"/>
      <c r="E9" s="328"/>
      <c r="F9" s="182"/>
      <c r="G9" s="182"/>
    </row>
    <row r="10" spans="1:7" ht="15.75" x14ac:dyDescent="0.2">
      <c r="A10" s="329"/>
      <c r="B10" s="330"/>
      <c r="C10" s="331"/>
      <c r="D10" s="332"/>
      <c r="E10" s="331"/>
      <c r="F10" s="331"/>
      <c r="G10" s="331"/>
    </row>
    <row r="11" spans="1:7" x14ac:dyDescent="0.2">
      <c r="A11" s="333" t="s">
        <v>1428</v>
      </c>
      <c r="B11" s="206" t="s">
        <v>517</v>
      </c>
      <c r="C11" s="334" t="s">
        <v>519</v>
      </c>
      <c r="D11" s="335" t="s">
        <v>34</v>
      </c>
      <c r="E11" s="335" t="s">
        <v>1429</v>
      </c>
      <c r="F11" s="193">
        <v>6990</v>
      </c>
      <c r="G11" s="336" t="str">
        <f>VLOOKUP(B11,'Общая таблица'!A:H,8,0)</f>
        <v>A</v>
      </c>
    </row>
    <row r="12" spans="1:7" x14ac:dyDescent="0.2">
      <c r="A12" s="333" t="s">
        <v>1428</v>
      </c>
      <c r="B12" s="206" t="s">
        <v>520</v>
      </c>
      <c r="C12" s="334" t="s">
        <v>522</v>
      </c>
      <c r="D12" s="335" t="s">
        <v>34</v>
      </c>
      <c r="E12" s="335" t="s">
        <v>1429</v>
      </c>
      <c r="F12" s="193">
        <v>7490</v>
      </c>
      <c r="G12" s="336" t="str">
        <f>VLOOKUP(B12,'Общая таблица'!A:H,8,0)</f>
        <v>A</v>
      </c>
    </row>
    <row r="13" spans="1:7" x14ac:dyDescent="0.2">
      <c r="A13" s="333" t="s">
        <v>1428</v>
      </c>
      <c r="B13" s="206" t="s">
        <v>514</v>
      </c>
      <c r="C13" s="334" t="s">
        <v>516</v>
      </c>
      <c r="D13" s="335" t="s">
        <v>34</v>
      </c>
      <c r="E13" s="335" t="s">
        <v>1429</v>
      </c>
      <c r="F13" s="193">
        <v>7490</v>
      </c>
      <c r="G13" s="336" t="str">
        <f>VLOOKUP(B13,'Общая таблица'!A:H,8,0)</f>
        <v>A</v>
      </c>
    </row>
    <row r="14" spans="1:7" x14ac:dyDescent="0.2">
      <c r="A14" s="207"/>
      <c r="B14" s="206" t="s">
        <v>955</v>
      </c>
      <c r="C14" s="334" t="s">
        <v>957</v>
      </c>
      <c r="D14" s="335" t="s">
        <v>34</v>
      </c>
      <c r="E14" s="335" t="s">
        <v>1429</v>
      </c>
      <c r="F14" s="193">
        <v>1390</v>
      </c>
      <c r="G14" s="336" t="str">
        <f>VLOOKUP(B14,'Общая таблица'!A:H,8,0)</f>
        <v>A</v>
      </c>
    </row>
    <row r="15" spans="1:7" x14ac:dyDescent="0.2">
      <c r="A15" s="207"/>
      <c r="B15" s="206" t="s">
        <v>937</v>
      </c>
      <c r="C15" s="334" t="s">
        <v>939</v>
      </c>
      <c r="D15" s="335" t="s">
        <v>34</v>
      </c>
      <c r="E15" s="335" t="s">
        <v>1429</v>
      </c>
      <c r="F15" s="193">
        <v>990</v>
      </c>
      <c r="G15" s="336" t="str">
        <f>VLOOKUP(B15,'Общая таблица'!A:H,8,0)</f>
        <v>A</v>
      </c>
    </row>
    <row r="16" spans="1:7" x14ac:dyDescent="0.2">
      <c r="A16" s="207"/>
      <c r="B16" s="206" t="s">
        <v>963</v>
      </c>
      <c r="C16" s="334" t="s">
        <v>965</v>
      </c>
      <c r="D16" s="335" t="s">
        <v>34</v>
      </c>
      <c r="E16" s="335" t="s">
        <v>1429</v>
      </c>
      <c r="F16" s="193">
        <v>1990</v>
      </c>
      <c r="G16" s="336" t="str">
        <f>VLOOKUP(B16,'Общая таблица'!A:H,8,0)</f>
        <v>A</v>
      </c>
    </row>
    <row r="17" spans="1:7" x14ac:dyDescent="0.2">
      <c r="A17" s="207"/>
      <c r="B17" s="206" t="s">
        <v>946</v>
      </c>
      <c r="C17" s="334" t="s">
        <v>947</v>
      </c>
      <c r="D17" s="335" t="s">
        <v>34</v>
      </c>
      <c r="E17" s="335" t="s">
        <v>1429</v>
      </c>
      <c r="F17" s="193">
        <v>2290</v>
      </c>
      <c r="G17" s="336" t="str">
        <f>VLOOKUP(B17,'Общая таблица'!A:H,8,0)</f>
        <v>A</v>
      </c>
    </row>
    <row r="18" spans="1:7" x14ac:dyDescent="0.2">
      <c r="A18" s="207"/>
      <c r="B18" s="206" t="s">
        <v>958</v>
      </c>
      <c r="C18" s="334" t="s">
        <v>960</v>
      </c>
      <c r="D18" s="335" t="s">
        <v>34</v>
      </c>
      <c r="E18" s="335" t="s">
        <v>1429</v>
      </c>
      <c r="F18" s="193">
        <v>2190</v>
      </c>
      <c r="G18" s="336" t="str">
        <f>VLOOKUP(B18,'Общая таблица'!A:H,8,0)</f>
        <v>A</v>
      </c>
    </row>
    <row r="19" spans="1:7" x14ac:dyDescent="0.2">
      <c r="A19" s="207"/>
      <c r="B19" s="206" t="s">
        <v>966</v>
      </c>
      <c r="C19" s="334" t="s">
        <v>968</v>
      </c>
      <c r="D19" s="335" t="s">
        <v>34</v>
      </c>
      <c r="E19" s="335" t="s">
        <v>1429</v>
      </c>
      <c r="F19" s="193">
        <v>2390</v>
      </c>
      <c r="G19" s="336" t="str">
        <f>VLOOKUP(B19,'Общая таблица'!A:H,8,0)</f>
        <v>A</v>
      </c>
    </row>
    <row r="20" spans="1:7" x14ac:dyDescent="0.2">
      <c r="A20" s="207"/>
      <c r="B20" s="206" t="s">
        <v>995</v>
      </c>
      <c r="C20" s="334" t="s">
        <v>997</v>
      </c>
      <c r="D20" s="335" t="s">
        <v>34</v>
      </c>
      <c r="E20" s="335" t="s">
        <v>1429</v>
      </c>
      <c r="F20" s="193">
        <v>2890</v>
      </c>
      <c r="G20" s="336" t="str">
        <f>VLOOKUP(B20,'Общая таблица'!A:H,8,0)</f>
        <v>A</v>
      </c>
    </row>
    <row r="21" spans="1:7" x14ac:dyDescent="0.2">
      <c r="A21" s="207"/>
      <c r="B21" s="206" t="s">
        <v>1430</v>
      </c>
      <c r="C21" s="334" t="s">
        <v>1431</v>
      </c>
      <c r="D21" s="335" t="s">
        <v>34</v>
      </c>
      <c r="E21" s="335" t="s">
        <v>1429</v>
      </c>
      <c r="F21" s="193">
        <v>990</v>
      </c>
      <c r="G21" s="336" t="s">
        <v>36</v>
      </c>
    </row>
    <row r="22" spans="1:7" x14ac:dyDescent="0.2">
      <c r="A22" s="207"/>
      <c r="B22" s="206" t="s">
        <v>1432</v>
      </c>
      <c r="C22" s="334" t="s">
        <v>1433</v>
      </c>
      <c r="D22" s="335" t="s">
        <v>34</v>
      </c>
      <c r="E22" s="335" t="s">
        <v>1429</v>
      </c>
      <c r="F22" s="193">
        <v>32690</v>
      </c>
      <c r="G22" s="336" t="s">
        <v>95</v>
      </c>
    </row>
    <row r="23" spans="1:7" x14ac:dyDescent="0.2">
      <c r="A23" s="207"/>
      <c r="B23" s="206" t="s">
        <v>1434</v>
      </c>
      <c r="C23" s="334" t="s">
        <v>1435</v>
      </c>
      <c r="D23" s="335" t="s">
        <v>34</v>
      </c>
      <c r="E23" s="335" t="s">
        <v>1429</v>
      </c>
      <c r="F23" s="193">
        <v>2790</v>
      </c>
      <c r="G23" s="336" t="s">
        <v>95</v>
      </c>
    </row>
    <row r="24" spans="1:7" x14ac:dyDescent="0.2">
      <c r="A24" s="207"/>
      <c r="B24" s="206" t="s">
        <v>1436</v>
      </c>
      <c r="C24" s="334" t="s">
        <v>1437</v>
      </c>
      <c r="D24" s="335" t="s">
        <v>34</v>
      </c>
      <c r="E24" s="335" t="s">
        <v>1429</v>
      </c>
      <c r="F24" s="193">
        <v>2790</v>
      </c>
      <c r="G24" s="336" t="s">
        <v>95</v>
      </c>
    </row>
    <row r="25" spans="1:7" x14ac:dyDescent="0.2">
      <c r="A25" s="207"/>
      <c r="B25" s="206" t="s">
        <v>901</v>
      </c>
      <c r="C25" s="334" t="s">
        <v>1438</v>
      </c>
      <c r="D25" s="335" t="s">
        <v>34</v>
      </c>
      <c r="E25" s="335" t="s">
        <v>1429</v>
      </c>
      <c r="F25" s="193">
        <v>4490</v>
      </c>
      <c r="G25" s="336" t="str">
        <f>VLOOKUP(B25,'Общая таблица'!A:H,8,0)</f>
        <v>B</v>
      </c>
    </row>
    <row r="26" spans="1:7" x14ac:dyDescent="0.2">
      <c r="A26" s="207"/>
      <c r="B26" s="206" t="s">
        <v>906</v>
      </c>
      <c r="C26" s="334" t="s">
        <v>907</v>
      </c>
      <c r="D26" s="335" t="s">
        <v>34</v>
      </c>
      <c r="E26" s="335" t="s">
        <v>1429</v>
      </c>
      <c r="F26" s="193">
        <v>34490</v>
      </c>
      <c r="G26" s="336" t="str">
        <f>VLOOKUP(B26,'Общая таблица'!A:H,8,0)</f>
        <v>C</v>
      </c>
    </row>
    <row r="27" spans="1:7" x14ac:dyDescent="0.2">
      <c r="A27" s="207"/>
      <c r="B27" s="206" t="s">
        <v>908</v>
      </c>
      <c r="C27" s="334" t="s">
        <v>909</v>
      </c>
      <c r="D27" s="335" t="s">
        <v>34</v>
      </c>
      <c r="E27" s="335" t="s">
        <v>1429</v>
      </c>
      <c r="F27" s="193">
        <v>34490</v>
      </c>
      <c r="G27" s="336" t="str">
        <f>VLOOKUP(B27,'Общая таблица'!A:H,8,0)</f>
        <v>C</v>
      </c>
    </row>
    <row r="28" spans="1:7" x14ac:dyDescent="0.2">
      <c r="A28" s="207"/>
      <c r="B28" s="206" t="s">
        <v>916</v>
      </c>
      <c r="C28" s="334" t="s">
        <v>917</v>
      </c>
      <c r="D28" s="335" t="s">
        <v>34</v>
      </c>
      <c r="E28" s="335" t="s">
        <v>1429</v>
      </c>
      <c r="F28" s="193">
        <v>34990</v>
      </c>
      <c r="G28" s="336" t="str">
        <f>VLOOKUP(B28,'Общая таблица'!A:H,8,0)</f>
        <v>C</v>
      </c>
    </row>
    <row r="29" spans="1:7" x14ac:dyDescent="0.2">
      <c r="A29" s="207"/>
      <c r="B29" s="206" t="s">
        <v>914</v>
      </c>
      <c r="C29" s="334" t="s">
        <v>915</v>
      </c>
      <c r="D29" s="335" t="s">
        <v>34</v>
      </c>
      <c r="E29" s="335" t="s">
        <v>1429</v>
      </c>
      <c r="F29" s="193">
        <v>34990</v>
      </c>
      <c r="G29" s="336" t="str">
        <f>VLOOKUP(B29,'Общая таблица'!A:H,8,0)</f>
        <v>C</v>
      </c>
    </row>
    <row r="30" spans="1:7" x14ac:dyDescent="0.2">
      <c r="A30" s="207"/>
      <c r="B30" s="206" t="s">
        <v>912</v>
      </c>
      <c r="C30" s="334" t="s">
        <v>913</v>
      </c>
      <c r="D30" s="335" t="s">
        <v>34</v>
      </c>
      <c r="E30" s="335" t="s">
        <v>1429</v>
      </c>
      <c r="F30" s="193">
        <v>13990</v>
      </c>
      <c r="G30" s="336" t="str">
        <f>VLOOKUP(B30,'Общая таблица'!A:H,8,0)</f>
        <v>C</v>
      </c>
    </row>
    <row r="31" spans="1:7" x14ac:dyDescent="0.2">
      <c r="A31" s="207"/>
      <c r="B31" s="206" t="s">
        <v>910</v>
      </c>
      <c r="C31" s="334" t="s">
        <v>911</v>
      </c>
      <c r="D31" s="335" t="s">
        <v>34</v>
      </c>
      <c r="E31" s="335" t="s">
        <v>1429</v>
      </c>
      <c r="F31" s="193">
        <v>13990</v>
      </c>
      <c r="G31" s="336" t="str">
        <f>VLOOKUP(B31,'Общая таблица'!A:H,8,0)</f>
        <v>C</v>
      </c>
    </row>
    <row r="32" spans="1:7" x14ac:dyDescent="0.2">
      <c r="A32" s="207"/>
      <c r="B32" s="206" t="s">
        <v>877</v>
      </c>
      <c r="C32" s="334" t="s">
        <v>879</v>
      </c>
      <c r="D32" s="335" t="s">
        <v>34</v>
      </c>
      <c r="E32" s="335" t="s">
        <v>1429</v>
      </c>
      <c r="F32" s="193">
        <v>7690</v>
      </c>
      <c r="G32" s="336" t="str">
        <f>VLOOKUP(B32,'Общая таблица'!A:H,8,0)</f>
        <v>C</v>
      </c>
    </row>
    <row r="33" spans="1:7" x14ac:dyDescent="0.2">
      <c r="A33" s="207"/>
      <c r="B33" s="206" t="s">
        <v>872</v>
      </c>
      <c r="C33" s="334" t="s">
        <v>874</v>
      </c>
      <c r="D33" s="335" t="s">
        <v>34</v>
      </c>
      <c r="E33" s="335" t="s">
        <v>1429</v>
      </c>
      <c r="F33" s="193">
        <v>12990</v>
      </c>
      <c r="G33" s="336" t="str">
        <f>VLOOKUP(B33,'Общая таблица'!A:H,8,0)</f>
        <v>C</v>
      </c>
    </row>
    <row r="34" spans="1:7" x14ac:dyDescent="0.2">
      <c r="A34" s="207"/>
      <c r="B34" s="206" t="s">
        <v>858</v>
      </c>
      <c r="C34" s="334" t="s">
        <v>860</v>
      </c>
      <c r="D34" s="335" t="s">
        <v>34</v>
      </c>
      <c r="E34" s="335" t="s">
        <v>1429</v>
      </c>
      <c r="F34" s="193">
        <v>15490</v>
      </c>
      <c r="G34" s="336" t="str">
        <f>VLOOKUP(B34,'Общая таблица'!A:H,8,0)</f>
        <v>A</v>
      </c>
    </row>
    <row r="35" spans="1:7" x14ac:dyDescent="0.2">
      <c r="A35" s="207"/>
      <c r="B35" s="206" t="s">
        <v>875</v>
      </c>
      <c r="C35" s="334" t="s">
        <v>876</v>
      </c>
      <c r="D35" s="335" t="s">
        <v>34</v>
      </c>
      <c r="E35" s="335" t="s">
        <v>1429</v>
      </c>
      <c r="F35" s="193">
        <v>12890</v>
      </c>
      <c r="G35" s="336" t="str">
        <f>VLOOKUP(B35,'Общая таблица'!A:H,8,0)</f>
        <v>C</v>
      </c>
    </row>
    <row r="36" spans="1:7" x14ac:dyDescent="0.2">
      <c r="A36" s="207"/>
      <c r="B36" s="206" t="s">
        <v>886</v>
      </c>
      <c r="C36" s="334" t="s">
        <v>888</v>
      </c>
      <c r="D36" s="335" t="s">
        <v>34</v>
      </c>
      <c r="E36" s="335" t="s">
        <v>1429</v>
      </c>
      <c r="F36" s="193">
        <v>10490</v>
      </c>
      <c r="G36" s="336" t="str">
        <f>VLOOKUP(B36,'Общая таблица'!A:H,8,0)</f>
        <v>C</v>
      </c>
    </row>
    <row r="37" spans="1:7" x14ac:dyDescent="0.2">
      <c r="A37" s="207"/>
      <c r="B37" s="206" t="s">
        <v>892</v>
      </c>
      <c r="C37" s="334" t="s">
        <v>894</v>
      </c>
      <c r="D37" s="335" t="s">
        <v>34</v>
      </c>
      <c r="E37" s="335" t="s">
        <v>1429</v>
      </c>
      <c r="F37" s="193">
        <v>14990</v>
      </c>
      <c r="G37" s="336" t="str">
        <f>VLOOKUP(B37,'Общая таблица'!A:H,8,0)</f>
        <v>C</v>
      </c>
    </row>
    <row r="38" spans="1:7" x14ac:dyDescent="0.2">
      <c r="A38" s="207"/>
      <c r="B38" s="206" t="s">
        <v>864</v>
      </c>
      <c r="C38" s="334" t="s">
        <v>866</v>
      </c>
      <c r="D38" s="335" t="s">
        <v>34</v>
      </c>
      <c r="E38" s="335" t="s">
        <v>1429</v>
      </c>
      <c r="F38" s="193">
        <v>9890</v>
      </c>
      <c r="G38" s="336" t="str">
        <f>VLOOKUP(B38,'Общая таблица'!A:H,8,0)</f>
        <v>C</v>
      </c>
    </row>
    <row r="39" spans="1:7" x14ac:dyDescent="0.2">
      <c r="A39" s="207"/>
      <c r="B39" s="206" t="s">
        <v>861</v>
      </c>
      <c r="C39" s="334" t="s">
        <v>863</v>
      </c>
      <c r="D39" s="335" t="s">
        <v>34</v>
      </c>
      <c r="E39" s="335" t="s">
        <v>1429</v>
      </c>
      <c r="F39" s="193">
        <v>9890</v>
      </c>
      <c r="G39" s="336" t="str">
        <f>VLOOKUP(B39,'Общая таблица'!A:H,8,0)</f>
        <v>C</v>
      </c>
    </row>
    <row r="40" spans="1:7" x14ac:dyDescent="0.2">
      <c r="A40" s="207"/>
      <c r="B40" s="206" t="s">
        <v>883</v>
      </c>
      <c r="C40" s="334" t="s">
        <v>885</v>
      </c>
      <c r="D40" s="335" t="s">
        <v>34</v>
      </c>
      <c r="E40" s="335" t="s">
        <v>1429</v>
      </c>
      <c r="F40" s="193">
        <v>11490</v>
      </c>
      <c r="G40" s="336" t="str">
        <f>VLOOKUP(B40,'Общая таблица'!A:H,8,0)</f>
        <v>C</v>
      </c>
    </row>
    <row r="41" spans="1:7" x14ac:dyDescent="0.2">
      <c r="A41" s="207"/>
      <c r="B41" s="206" t="s">
        <v>889</v>
      </c>
      <c r="C41" s="334" t="s">
        <v>891</v>
      </c>
      <c r="D41" s="335" t="s">
        <v>34</v>
      </c>
      <c r="E41" s="335" t="s">
        <v>1429</v>
      </c>
      <c r="F41" s="193">
        <v>10890</v>
      </c>
      <c r="G41" s="336" t="str">
        <f>VLOOKUP(B41,'Общая таблица'!A:H,8,0)</f>
        <v>C</v>
      </c>
    </row>
    <row r="42" spans="1:7" x14ac:dyDescent="0.2">
      <c r="A42" s="207"/>
      <c r="B42" s="206" t="s">
        <v>880</v>
      </c>
      <c r="C42" s="334" t="s">
        <v>882</v>
      </c>
      <c r="D42" s="335" t="s">
        <v>34</v>
      </c>
      <c r="E42" s="335" t="s">
        <v>1429</v>
      </c>
      <c r="F42" s="193">
        <v>16490</v>
      </c>
      <c r="G42" s="336" t="str">
        <f>VLOOKUP(B42,'Общая таблица'!A:H,8,0)</f>
        <v>C</v>
      </c>
    </row>
    <row r="43" spans="1:7" x14ac:dyDescent="0.2">
      <c r="A43" s="207"/>
      <c r="B43" s="206" t="s">
        <v>855</v>
      </c>
      <c r="C43" s="334" t="s">
        <v>857</v>
      </c>
      <c r="D43" s="335" t="s">
        <v>34</v>
      </c>
      <c r="E43" s="335" t="s">
        <v>1429</v>
      </c>
      <c r="F43" s="193">
        <v>42490</v>
      </c>
      <c r="G43" s="336" t="str">
        <f>VLOOKUP(B43,'Общая таблица'!A:H,8,0)</f>
        <v>A</v>
      </c>
    </row>
    <row r="44" spans="1:7" x14ac:dyDescent="0.2">
      <c r="A44" s="207"/>
      <c r="B44" s="206" t="s">
        <v>853</v>
      </c>
      <c r="C44" s="334" t="s">
        <v>854</v>
      </c>
      <c r="D44" s="335" t="s">
        <v>34</v>
      </c>
      <c r="E44" s="335" t="s">
        <v>1429</v>
      </c>
      <c r="F44" s="193">
        <v>42490</v>
      </c>
      <c r="G44" s="336" t="str">
        <f>VLOOKUP(B44,'Общая таблица'!A:H,8,0)</f>
        <v>A</v>
      </c>
    </row>
    <row r="45" spans="1:7" x14ac:dyDescent="0.2">
      <c r="A45" s="207"/>
      <c r="B45" s="206" t="s">
        <v>851</v>
      </c>
      <c r="C45" s="334" t="s">
        <v>852</v>
      </c>
      <c r="D45" s="335" t="s">
        <v>34</v>
      </c>
      <c r="E45" s="335" t="s">
        <v>1429</v>
      </c>
      <c r="F45" s="193">
        <v>42490</v>
      </c>
      <c r="G45" s="336" t="str">
        <f>VLOOKUP(B45,'Общая таблица'!A:H,8,0)</f>
        <v>A</v>
      </c>
    </row>
    <row r="46" spans="1:7" x14ac:dyDescent="0.2">
      <c r="A46" s="207"/>
      <c r="B46" s="206" t="s">
        <v>867</v>
      </c>
      <c r="C46" s="334" t="s">
        <v>868</v>
      </c>
      <c r="D46" s="335" t="s">
        <v>34</v>
      </c>
      <c r="E46" s="335" t="s">
        <v>1429</v>
      </c>
      <c r="F46" s="193">
        <v>28990</v>
      </c>
      <c r="G46" s="336" t="str">
        <f>VLOOKUP(B46,'Общая таблица'!A:H,8,0)</f>
        <v>C</v>
      </c>
    </row>
    <row r="47" spans="1:7" x14ac:dyDescent="0.2">
      <c r="A47" s="207"/>
      <c r="B47" s="206" t="s">
        <v>869</v>
      </c>
      <c r="C47" s="334" t="s">
        <v>871</v>
      </c>
      <c r="D47" s="335" t="s">
        <v>34</v>
      </c>
      <c r="E47" s="335" t="s">
        <v>1429</v>
      </c>
      <c r="F47" s="193">
        <v>7690</v>
      </c>
      <c r="G47" s="336" t="str">
        <f>VLOOKUP(B47,'Общая таблица'!A:H,8,0)</f>
        <v>C</v>
      </c>
    </row>
    <row r="48" spans="1:7" x14ac:dyDescent="0.2">
      <c r="A48" s="207"/>
      <c r="B48" s="206" t="s">
        <v>895</v>
      </c>
      <c r="C48" s="334" t="s">
        <v>897</v>
      </c>
      <c r="D48" s="335" t="s">
        <v>34</v>
      </c>
      <c r="E48" s="335" t="s">
        <v>1429</v>
      </c>
      <c r="F48" s="193">
        <v>7490</v>
      </c>
      <c r="G48" s="336" t="str">
        <f>VLOOKUP(B48,'Общая таблица'!A:H,8,0)</f>
        <v>C</v>
      </c>
    </row>
    <row r="49" spans="1:7" x14ac:dyDescent="0.2">
      <c r="A49" s="207"/>
      <c r="B49" s="206" t="s">
        <v>1001</v>
      </c>
      <c r="C49" s="334" t="s">
        <v>1002</v>
      </c>
      <c r="D49" s="335" t="s">
        <v>34</v>
      </c>
      <c r="E49" s="335" t="s">
        <v>1429</v>
      </c>
      <c r="F49" s="193">
        <v>6990</v>
      </c>
      <c r="G49" s="336" t="str">
        <f>VLOOKUP(B49,'Общая таблица'!A:H,8,0)</f>
        <v>C</v>
      </c>
    </row>
    <row r="50" spans="1:7" x14ac:dyDescent="0.2">
      <c r="A50" s="207"/>
      <c r="B50" s="206" t="s">
        <v>998</v>
      </c>
      <c r="C50" s="334" t="s">
        <v>1000</v>
      </c>
      <c r="D50" s="335" t="s">
        <v>34</v>
      </c>
      <c r="E50" s="335" t="s">
        <v>1429</v>
      </c>
      <c r="F50" s="193">
        <v>2890</v>
      </c>
      <c r="G50" s="336" t="str">
        <f>VLOOKUP(B50,'Общая таблица'!A:H,8,0)</f>
        <v>C</v>
      </c>
    </row>
    <row r="51" spans="1:7" x14ac:dyDescent="0.2">
      <c r="A51" s="207"/>
      <c r="B51" s="206" t="s">
        <v>976</v>
      </c>
      <c r="C51" s="334" t="s">
        <v>978</v>
      </c>
      <c r="D51" s="335" t="s">
        <v>34</v>
      </c>
      <c r="E51" s="335" t="s">
        <v>1429</v>
      </c>
      <c r="F51" s="193">
        <v>16990</v>
      </c>
      <c r="G51" s="336" t="str">
        <f>VLOOKUP(B51,'Общая таблица'!A:H,8,0)</f>
        <v>A</v>
      </c>
    </row>
    <row r="52" spans="1:7" x14ac:dyDescent="0.2">
      <c r="A52" s="207"/>
      <c r="B52" s="206" t="s">
        <v>928</v>
      </c>
      <c r="C52" s="334" t="s">
        <v>929</v>
      </c>
      <c r="D52" s="335" t="s">
        <v>34</v>
      </c>
      <c r="E52" s="335" t="s">
        <v>1429</v>
      </c>
      <c r="F52" s="193">
        <v>4490</v>
      </c>
      <c r="G52" s="336" t="str">
        <f>VLOOKUP(B52,'Общая таблица'!A:H,8,0)</f>
        <v>A</v>
      </c>
    </row>
    <row r="53" spans="1:7" x14ac:dyDescent="0.2">
      <c r="A53" s="207"/>
      <c r="B53" s="206" t="s">
        <v>1439</v>
      </c>
      <c r="C53" s="334" t="s">
        <v>1440</v>
      </c>
      <c r="D53" s="335" t="s">
        <v>34</v>
      </c>
      <c r="E53" s="335" t="s">
        <v>1429</v>
      </c>
      <c r="F53" s="193">
        <v>19990</v>
      </c>
      <c r="G53" s="336" t="s">
        <v>95</v>
      </c>
    </row>
    <row r="54" spans="1:7" x14ac:dyDescent="0.2">
      <c r="A54" s="207"/>
      <c r="B54" s="206" t="s">
        <v>930</v>
      </c>
      <c r="C54" s="334" t="s">
        <v>931</v>
      </c>
      <c r="D54" s="335" t="s">
        <v>34</v>
      </c>
      <c r="E54" s="335" t="s">
        <v>1429</v>
      </c>
      <c r="F54" s="193">
        <v>3990</v>
      </c>
      <c r="G54" s="336" t="str">
        <f>VLOOKUP(B54,'Общая таблица'!A:H,8,0)</f>
        <v>A</v>
      </c>
    </row>
    <row r="55" spans="1:7" x14ac:dyDescent="0.2">
      <c r="A55" s="207"/>
      <c r="B55" s="206" t="s">
        <v>898</v>
      </c>
      <c r="C55" s="334" t="s">
        <v>1441</v>
      </c>
      <c r="D55" s="335" t="s">
        <v>34</v>
      </c>
      <c r="E55" s="335" t="s">
        <v>1429</v>
      </c>
      <c r="F55" s="193">
        <v>6490</v>
      </c>
      <c r="G55" s="336" t="str">
        <f>VLOOKUP(B55,'Общая таблица'!A:H,8,0)</f>
        <v>A</v>
      </c>
    </row>
    <row r="56" spans="1:7" x14ac:dyDescent="0.2">
      <c r="A56" s="207"/>
      <c r="B56" s="206" t="s">
        <v>973</v>
      </c>
      <c r="C56" s="334" t="s">
        <v>975</v>
      </c>
      <c r="D56" s="335" t="s">
        <v>34</v>
      </c>
      <c r="E56" s="335" t="s">
        <v>1429</v>
      </c>
      <c r="F56" s="193">
        <v>7990</v>
      </c>
      <c r="G56" s="336" t="str">
        <f>VLOOKUP(B56,'Общая таблица'!A:H,8,0)</f>
        <v>A</v>
      </c>
    </row>
    <row r="57" spans="1:7" x14ac:dyDescent="0.2">
      <c r="A57" s="207"/>
      <c r="B57" s="206" t="s">
        <v>992</v>
      </c>
      <c r="C57" s="334" t="s">
        <v>994</v>
      </c>
      <c r="D57" s="335" t="s">
        <v>34</v>
      </c>
      <c r="E57" s="335" t="s">
        <v>1429</v>
      </c>
      <c r="F57" s="193">
        <v>7990</v>
      </c>
      <c r="G57" s="336" t="str">
        <f>VLOOKUP(B57,'Общая таблица'!A:H,8,0)</f>
        <v>A</v>
      </c>
    </row>
    <row r="58" spans="1:7" x14ac:dyDescent="0.2">
      <c r="A58" s="207"/>
      <c r="B58" s="206" t="s">
        <v>989</v>
      </c>
      <c r="C58" s="334" t="s">
        <v>991</v>
      </c>
      <c r="D58" s="335" t="s">
        <v>34</v>
      </c>
      <c r="E58" s="335" t="s">
        <v>1429</v>
      </c>
      <c r="F58" s="193">
        <v>9990</v>
      </c>
      <c r="G58" s="336" t="str">
        <f>VLOOKUP(B58,'Общая таблица'!A:H,8,0)</f>
        <v>A</v>
      </c>
    </row>
    <row r="59" spans="1:7" x14ac:dyDescent="0.2">
      <c r="A59" s="207"/>
      <c r="B59" s="206" t="s">
        <v>969</v>
      </c>
      <c r="C59" s="334" t="s">
        <v>970</v>
      </c>
      <c r="D59" s="335" t="s">
        <v>34</v>
      </c>
      <c r="E59" s="335" t="s">
        <v>1429</v>
      </c>
      <c r="F59" s="193">
        <v>7290</v>
      </c>
      <c r="G59" s="336" t="str">
        <f>VLOOKUP(B59,'Общая таблица'!A:H,8,0)</f>
        <v>A</v>
      </c>
    </row>
    <row r="60" spans="1:7" x14ac:dyDescent="0.2">
      <c r="A60" s="207"/>
      <c r="B60" s="206" t="s">
        <v>961</v>
      </c>
      <c r="C60" s="334" t="s">
        <v>962</v>
      </c>
      <c r="D60" s="335" t="s">
        <v>34</v>
      </c>
      <c r="E60" s="335" t="s">
        <v>1429</v>
      </c>
      <c r="F60" s="193">
        <v>4790</v>
      </c>
      <c r="G60" s="336" t="str">
        <f>VLOOKUP(B60,'Общая таблица'!A:H,8,0)</f>
        <v>A</v>
      </c>
    </row>
    <row r="61" spans="1:7" x14ac:dyDescent="0.2">
      <c r="A61" s="207"/>
      <c r="B61" s="206" t="s">
        <v>1442</v>
      </c>
      <c r="C61" s="334" t="s">
        <v>1443</v>
      </c>
      <c r="D61" s="335" t="s">
        <v>34</v>
      </c>
      <c r="E61" s="335" t="s">
        <v>1429</v>
      </c>
      <c r="F61" s="193">
        <v>12590</v>
      </c>
      <c r="G61" s="336" t="s">
        <v>36</v>
      </c>
    </row>
    <row r="62" spans="1:7" x14ac:dyDescent="0.2">
      <c r="A62" s="207"/>
      <c r="B62" s="206" t="s">
        <v>1444</v>
      </c>
      <c r="C62" s="334" t="s">
        <v>1445</v>
      </c>
      <c r="D62" s="335" t="s">
        <v>34</v>
      </c>
      <c r="E62" s="335" t="s">
        <v>1429</v>
      </c>
      <c r="F62" s="193">
        <v>12590</v>
      </c>
      <c r="G62" s="336" t="s">
        <v>36</v>
      </c>
    </row>
    <row r="63" spans="1:7" x14ac:dyDescent="0.2">
      <c r="A63" s="207"/>
      <c r="B63" s="206" t="s">
        <v>1446</v>
      </c>
      <c r="C63" s="334" t="s">
        <v>1447</v>
      </c>
      <c r="D63" s="335" t="s">
        <v>34</v>
      </c>
      <c r="E63" s="335" t="s">
        <v>1429</v>
      </c>
      <c r="F63" s="193">
        <v>9390</v>
      </c>
      <c r="G63" s="336" t="s">
        <v>36</v>
      </c>
    </row>
    <row r="64" spans="1:7" x14ac:dyDescent="0.2">
      <c r="A64" s="207"/>
      <c r="B64" s="206" t="s">
        <v>1448</v>
      </c>
      <c r="C64" s="334" t="s">
        <v>1449</v>
      </c>
      <c r="D64" s="335" t="s">
        <v>34</v>
      </c>
      <c r="E64" s="335" t="s">
        <v>1429</v>
      </c>
      <c r="F64" s="193">
        <v>12590</v>
      </c>
      <c r="G64" s="336" t="s">
        <v>36</v>
      </c>
    </row>
    <row r="65" spans="1:7" x14ac:dyDescent="0.2">
      <c r="A65" s="207"/>
      <c r="B65" s="206" t="s">
        <v>1450</v>
      </c>
      <c r="C65" s="334" t="s">
        <v>1451</v>
      </c>
      <c r="D65" s="335" t="s">
        <v>34</v>
      </c>
      <c r="E65" s="335" t="s">
        <v>1429</v>
      </c>
      <c r="F65" s="193">
        <v>9390</v>
      </c>
      <c r="G65" s="336" t="s">
        <v>36</v>
      </c>
    </row>
    <row r="66" spans="1:7" x14ac:dyDescent="0.2">
      <c r="A66" s="207"/>
      <c r="B66" s="206" t="s">
        <v>1452</v>
      </c>
      <c r="C66" s="334" t="s">
        <v>1453</v>
      </c>
      <c r="D66" s="335" t="s">
        <v>34</v>
      </c>
      <c r="E66" s="335" t="s">
        <v>1429</v>
      </c>
      <c r="F66" s="193">
        <v>9390</v>
      </c>
      <c r="G66" s="336" t="s">
        <v>36</v>
      </c>
    </row>
    <row r="67" spans="1:7" x14ac:dyDescent="0.2">
      <c r="A67" s="207"/>
      <c r="B67" s="206" t="s">
        <v>935</v>
      </c>
      <c r="C67" s="334" t="s">
        <v>936</v>
      </c>
      <c r="D67" s="335" t="s">
        <v>34</v>
      </c>
      <c r="E67" s="335" t="s">
        <v>1429</v>
      </c>
      <c r="F67" s="193">
        <v>1690</v>
      </c>
      <c r="G67" s="336" t="str">
        <f>VLOOKUP(B67,'Общая таблица'!A:H,8,0)</f>
        <v>A</v>
      </c>
    </row>
    <row r="68" spans="1:7" x14ac:dyDescent="0.2">
      <c r="A68" s="207"/>
      <c r="B68" s="206" t="s">
        <v>932</v>
      </c>
      <c r="C68" s="334" t="s">
        <v>934</v>
      </c>
      <c r="D68" s="335" t="s">
        <v>34</v>
      </c>
      <c r="E68" s="335" t="s">
        <v>1429</v>
      </c>
      <c r="F68" s="193">
        <v>1190</v>
      </c>
      <c r="G68" s="336" t="str">
        <f>VLOOKUP(B68,'Общая таблица'!A:H,8,0)</f>
        <v>A</v>
      </c>
    </row>
    <row r="69" spans="1:7" x14ac:dyDescent="0.2">
      <c r="A69" s="337"/>
      <c r="B69" s="206" t="s">
        <v>918</v>
      </c>
      <c r="C69" s="334" t="s">
        <v>1454</v>
      </c>
      <c r="D69" s="335" t="s">
        <v>34</v>
      </c>
      <c r="E69" s="335" t="s">
        <v>1429</v>
      </c>
      <c r="F69" s="193">
        <v>11990</v>
      </c>
      <c r="G69" s="336" t="str">
        <f>VLOOKUP(B69,'Общая таблица'!A:H,8,0)</f>
        <v>A</v>
      </c>
    </row>
    <row r="70" spans="1:7" x14ac:dyDescent="0.2">
      <c r="A70" s="337"/>
      <c r="B70" s="206" t="s">
        <v>986</v>
      </c>
      <c r="C70" s="334" t="s">
        <v>988</v>
      </c>
      <c r="D70" s="335" t="s">
        <v>34</v>
      </c>
      <c r="E70" s="335" t="s">
        <v>1429</v>
      </c>
      <c r="F70" s="193">
        <v>4290</v>
      </c>
      <c r="G70" s="336" t="str">
        <f>VLOOKUP(B70,'Общая таблица'!A:H,8,0)</f>
        <v>A</v>
      </c>
    </row>
    <row r="71" spans="1:7" x14ac:dyDescent="0.2">
      <c r="A71" s="337"/>
      <c r="B71" s="206" t="s">
        <v>950</v>
      </c>
      <c r="C71" s="334" t="s">
        <v>951</v>
      </c>
      <c r="D71" s="335" t="s">
        <v>34</v>
      </c>
      <c r="E71" s="335" t="s">
        <v>1429</v>
      </c>
      <c r="F71" s="193">
        <v>2890</v>
      </c>
      <c r="G71" s="336" t="str">
        <f>VLOOKUP(B71,'Общая таблица'!A:H,8,0)</f>
        <v>A</v>
      </c>
    </row>
    <row r="72" spans="1:7" x14ac:dyDescent="0.2">
      <c r="A72" s="337"/>
      <c r="B72" s="206" t="s">
        <v>512</v>
      </c>
      <c r="C72" s="334" t="s">
        <v>1455</v>
      </c>
      <c r="D72" s="335" t="s">
        <v>34</v>
      </c>
      <c r="E72" s="335" t="s">
        <v>1429</v>
      </c>
      <c r="F72" s="193">
        <v>74990</v>
      </c>
      <c r="G72" s="336" t="str">
        <f>VLOOKUP(B72,'Общая таблица'!A:H,8,0)</f>
        <v>A</v>
      </c>
    </row>
    <row r="73" spans="1:7" x14ac:dyDescent="0.2">
      <c r="A73" s="337"/>
      <c r="B73" s="206" t="s">
        <v>1456</v>
      </c>
      <c r="C73" s="334" t="s">
        <v>1457</v>
      </c>
      <c r="D73" s="335" t="s">
        <v>34</v>
      </c>
      <c r="E73" s="335" t="s">
        <v>1429</v>
      </c>
      <c r="F73" s="193">
        <v>34690</v>
      </c>
      <c r="G73" s="336" t="s">
        <v>169</v>
      </c>
    </row>
    <row r="74" spans="1:7" x14ac:dyDescent="0.2">
      <c r="A74" s="337"/>
      <c r="B74" s="206" t="s">
        <v>920</v>
      </c>
      <c r="C74" s="334" t="s">
        <v>921</v>
      </c>
      <c r="D74" s="335" t="s">
        <v>34</v>
      </c>
      <c r="E74" s="335" t="s">
        <v>1429</v>
      </c>
      <c r="F74" s="193">
        <v>37990</v>
      </c>
      <c r="G74" s="336" t="str">
        <f>VLOOKUP(B74,'Общая таблица'!A:H,8,0)</f>
        <v>A</v>
      </c>
    </row>
    <row r="75" spans="1:7" x14ac:dyDescent="0.2">
      <c r="A75" s="337"/>
      <c r="B75" s="206" t="s">
        <v>523</v>
      </c>
      <c r="C75" s="334" t="s">
        <v>1458</v>
      </c>
      <c r="D75" s="335" t="s">
        <v>34</v>
      </c>
      <c r="E75" s="335" t="s">
        <v>1429</v>
      </c>
      <c r="F75" s="193">
        <v>24490</v>
      </c>
      <c r="G75" s="336" t="str">
        <f>VLOOKUP(B75,'Общая таблица'!A:H,8,0)</f>
        <v>A</v>
      </c>
    </row>
    <row r="76" spans="1:7" x14ac:dyDescent="0.2">
      <c r="A76" s="337"/>
      <c r="B76" s="206" t="s">
        <v>525</v>
      </c>
      <c r="C76" s="334" t="s">
        <v>1459</v>
      </c>
      <c r="D76" s="335" t="s">
        <v>34</v>
      </c>
      <c r="E76" s="335" t="s">
        <v>1429</v>
      </c>
      <c r="F76" s="193">
        <v>18990</v>
      </c>
      <c r="G76" s="336" t="str">
        <f>VLOOKUP(B76,'Общая таблица'!A:H,8,0)</f>
        <v>A</v>
      </c>
    </row>
    <row r="77" spans="1:7" x14ac:dyDescent="0.2">
      <c r="A77" s="337"/>
      <c r="B77" s="206" t="s">
        <v>527</v>
      </c>
      <c r="C77" s="334" t="s">
        <v>528</v>
      </c>
      <c r="D77" s="335" t="s">
        <v>34</v>
      </c>
      <c r="E77" s="335" t="s">
        <v>1429</v>
      </c>
      <c r="F77" s="193">
        <v>9990</v>
      </c>
      <c r="G77" s="336" t="str">
        <f>VLOOKUP(B77,'Общая таблица'!A:H,8,0)</f>
        <v>A</v>
      </c>
    </row>
    <row r="78" spans="1:7" x14ac:dyDescent="0.2">
      <c r="A78" s="337"/>
      <c r="B78" s="206" t="s">
        <v>952</v>
      </c>
      <c r="C78" s="334" t="s">
        <v>954</v>
      </c>
      <c r="D78" s="335" t="s">
        <v>34</v>
      </c>
      <c r="E78" s="335" t="s">
        <v>1429</v>
      </c>
      <c r="F78" s="193">
        <v>1590</v>
      </c>
      <c r="G78" s="336" t="str">
        <f>VLOOKUP(B78,'Общая таблица'!A:H,8,0)</f>
        <v>A</v>
      </c>
    </row>
    <row r="79" spans="1:7" x14ac:dyDescent="0.2">
      <c r="A79" s="337"/>
      <c r="B79" s="206" t="s">
        <v>983</v>
      </c>
      <c r="C79" s="334" t="s">
        <v>985</v>
      </c>
      <c r="D79" s="335" t="s">
        <v>34</v>
      </c>
      <c r="E79" s="335" t="s">
        <v>1429</v>
      </c>
      <c r="F79" s="193">
        <v>4290</v>
      </c>
      <c r="G79" s="336" t="str">
        <f>VLOOKUP(B79,'Общая таблица'!A:H,8,0)</f>
        <v>A</v>
      </c>
    </row>
    <row r="80" spans="1:7" x14ac:dyDescent="0.2">
      <c r="A80" s="337"/>
      <c r="B80" s="206" t="s">
        <v>832</v>
      </c>
      <c r="C80" s="334" t="s">
        <v>834</v>
      </c>
      <c r="D80" s="335" t="s">
        <v>34</v>
      </c>
      <c r="E80" s="335" t="s">
        <v>1429</v>
      </c>
      <c r="F80" s="193">
        <v>13290</v>
      </c>
      <c r="G80" s="336" t="str">
        <f>VLOOKUP(B80,'Общая таблица'!A:H,8,0)</f>
        <v>C</v>
      </c>
    </row>
    <row r="81" spans="1:7" x14ac:dyDescent="0.2">
      <c r="A81" s="337"/>
      <c r="B81" s="206" t="s">
        <v>829</v>
      </c>
      <c r="C81" s="334" t="s">
        <v>831</v>
      </c>
      <c r="D81" s="335" t="s">
        <v>34</v>
      </c>
      <c r="E81" s="335" t="s">
        <v>1429</v>
      </c>
      <c r="F81" s="193">
        <v>26490</v>
      </c>
      <c r="G81" s="336" t="str">
        <f>VLOOKUP(B81,'Общая таблица'!A:H,8,0)</f>
        <v>B</v>
      </c>
    </row>
    <row r="82" spans="1:7" x14ac:dyDescent="0.2">
      <c r="A82" s="337"/>
      <c r="B82" s="206" t="s">
        <v>944</v>
      </c>
      <c r="C82" s="334" t="s">
        <v>945</v>
      </c>
      <c r="D82" s="335" t="s">
        <v>34</v>
      </c>
      <c r="E82" s="335" t="s">
        <v>1429</v>
      </c>
      <c r="F82" s="193">
        <v>8490</v>
      </c>
      <c r="G82" s="336" t="str">
        <f>VLOOKUP(B82,'Общая таблица'!A:H,8,0)</f>
        <v>A</v>
      </c>
    </row>
    <row r="83" spans="1:7" x14ac:dyDescent="0.2">
      <c r="A83" s="337"/>
      <c r="B83" s="206" t="s">
        <v>942</v>
      </c>
      <c r="C83" s="334" t="s">
        <v>943</v>
      </c>
      <c r="D83" s="335" t="s">
        <v>34</v>
      </c>
      <c r="E83" s="335" t="s">
        <v>1429</v>
      </c>
      <c r="F83" s="193">
        <v>10490</v>
      </c>
      <c r="G83" s="336" t="str">
        <f>VLOOKUP(B83,'Общая таблица'!A:H,8,0)</f>
        <v>A</v>
      </c>
    </row>
    <row r="84" spans="1:7" x14ac:dyDescent="0.2">
      <c r="A84" s="337"/>
      <c r="B84" s="206" t="s">
        <v>940</v>
      </c>
      <c r="C84" s="334" t="s">
        <v>941</v>
      </c>
      <c r="D84" s="335" t="s">
        <v>34</v>
      </c>
      <c r="E84" s="335" t="s">
        <v>1429</v>
      </c>
      <c r="F84" s="193">
        <v>5190</v>
      </c>
      <c r="G84" s="336" t="str">
        <f>VLOOKUP(B84,'Общая таблица'!A:H,8,0)</f>
        <v>A</v>
      </c>
    </row>
    <row r="85" spans="1:7" x14ac:dyDescent="0.2">
      <c r="A85" s="337"/>
      <c r="B85" s="206" t="s">
        <v>948</v>
      </c>
      <c r="C85" s="334" t="s">
        <v>949</v>
      </c>
      <c r="D85" s="335" t="s">
        <v>34</v>
      </c>
      <c r="E85" s="335" t="s">
        <v>1429</v>
      </c>
      <c r="F85" s="193">
        <v>4290</v>
      </c>
      <c r="G85" s="336" t="str">
        <f>VLOOKUP(B85,'Общая таблица'!A:H,8,0)</f>
        <v>A</v>
      </c>
    </row>
    <row r="86" spans="1:7" x14ac:dyDescent="0.2">
      <c r="A86" s="337"/>
      <c r="B86" s="206" t="s">
        <v>981</v>
      </c>
      <c r="C86" s="334" t="s">
        <v>982</v>
      </c>
      <c r="D86" s="335" t="s">
        <v>34</v>
      </c>
      <c r="E86" s="335" t="s">
        <v>1429</v>
      </c>
      <c r="F86" s="193">
        <v>5690</v>
      </c>
      <c r="G86" s="336" t="str">
        <f>VLOOKUP(B86,'Общая таблица'!A:H,8,0)</f>
        <v>A</v>
      </c>
    </row>
    <row r="87" spans="1:7" x14ac:dyDescent="0.2">
      <c r="A87" s="337"/>
      <c r="B87" s="206" t="s">
        <v>971</v>
      </c>
      <c r="C87" s="334" t="s">
        <v>972</v>
      </c>
      <c r="D87" s="335" t="s">
        <v>34</v>
      </c>
      <c r="E87" s="335" t="s">
        <v>1429</v>
      </c>
      <c r="F87" s="193">
        <v>12290</v>
      </c>
      <c r="G87" s="336" t="str">
        <f>VLOOKUP(B87,'Общая таблица'!A:H,8,0)</f>
        <v>A</v>
      </c>
    </row>
    <row r="88" spans="1:7" x14ac:dyDescent="0.2">
      <c r="A88" s="337"/>
      <c r="B88" s="206" t="s">
        <v>979</v>
      </c>
      <c r="C88" s="334" t="s">
        <v>980</v>
      </c>
      <c r="D88" s="335" t="s">
        <v>34</v>
      </c>
      <c r="E88" s="335" t="s">
        <v>1429</v>
      </c>
      <c r="F88" s="193">
        <v>3790</v>
      </c>
      <c r="G88" s="336" t="str">
        <f>VLOOKUP(B88,'Общая таблица'!A:H,8,0)</f>
        <v>A</v>
      </c>
    </row>
    <row r="89" spans="1:7" x14ac:dyDescent="0.2">
      <c r="A89" s="337"/>
      <c r="B89" s="206" t="s">
        <v>903</v>
      </c>
      <c r="C89" s="334" t="s">
        <v>905</v>
      </c>
      <c r="D89" s="335" t="s">
        <v>34</v>
      </c>
      <c r="E89" s="335" t="s">
        <v>1429</v>
      </c>
      <c r="F89" s="193">
        <v>6790</v>
      </c>
      <c r="G89" s="336" t="str">
        <f>VLOOKUP(B89,'Общая таблица'!A:H,8,0)</f>
        <v>C</v>
      </c>
    </row>
    <row r="90" spans="1:7" x14ac:dyDescent="0.2">
      <c r="A90" s="337"/>
      <c r="B90" s="206" t="s">
        <v>835</v>
      </c>
      <c r="C90" s="334" t="s">
        <v>1460</v>
      </c>
      <c r="D90" s="335" t="s">
        <v>34</v>
      </c>
      <c r="E90" s="335" t="s">
        <v>1429</v>
      </c>
      <c r="F90" s="193">
        <v>5890</v>
      </c>
      <c r="G90" s="336" t="str">
        <f>VLOOKUP(B90,'Общая таблица'!A:H,8,0)</f>
        <v>A</v>
      </c>
    </row>
    <row r="91" spans="1:7" x14ac:dyDescent="0.2">
      <c r="A91" s="337"/>
      <c r="B91" s="206" t="s">
        <v>837</v>
      </c>
      <c r="C91" s="334" t="s">
        <v>1461</v>
      </c>
      <c r="D91" s="335" t="s">
        <v>34</v>
      </c>
      <c r="E91" s="335" t="s">
        <v>1429</v>
      </c>
      <c r="F91" s="193">
        <v>2490</v>
      </c>
      <c r="G91" s="336" t="str">
        <f>VLOOKUP(B91,'Общая таблица'!A:H,8,0)</f>
        <v>A</v>
      </c>
    </row>
    <row r="92" spans="1:7" x14ac:dyDescent="0.2">
      <c r="A92" s="337"/>
      <c r="B92" s="206" t="s">
        <v>839</v>
      </c>
      <c r="C92" s="334" t="s">
        <v>1462</v>
      </c>
      <c r="D92" s="335" t="s">
        <v>34</v>
      </c>
      <c r="E92" s="335" t="s">
        <v>1429</v>
      </c>
      <c r="F92" s="193">
        <v>2890</v>
      </c>
      <c r="G92" s="336" t="str">
        <f>VLOOKUP(B92,'Общая таблица'!A:H,8,0)</f>
        <v>A</v>
      </c>
    </row>
    <row r="93" spans="1:7" x14ac:dyDescent="0.2">
      <c r="A93" s="337"/>
      <c r="B93" s="206" t="s">
        <v>922</v>
      </c>
      <c r="C93" s="334" t="s">
        <v>1463</v>
      </c>
      <c r="D93" s="335" t="s">
        <v>34</v>
      </c>
      <c r="E93" s="335" t="s">
        <v>1429</v>
      </c>
      <c r="F93" s="193">
        <v>1490</v>
      </c>
      <c r="G93" s="336" t="str">
        <f>VLOOKUP(B93,'Общая таблица'!A:H,8,0)</f>
        <v>A</v>
      </c>
    </row>
    <row r="94" spans="1:7" x14ac:dyDescent="0.2">
      <c r="A94" s="337"/>
      <c r="B94" s="206" t="s">
        <v>924</v>
      </c>
      <c r="C94" s="334" t="s">
        <v>1464</v>
      </c>
      <c r="D94" s="335" t="s">
        <v>34</v>
      </c>
      <c r="E94" s="335" t="s">
        <v>1429</v>
      </c>
      <c r="F94" s="193">
        <v>2490</v>
      </c>
      <c r="G94" s="336" t="str">
        <f>VLOOKUP(B94,'Общая таблица'!A:H,8,0)</f>
        <v>A</v>
      </c>
    </row>
    <row r="95" spans="1:7" ht="15.75" thickBot="1" x14ac:dyDescent="0.25">
      <c r="A95" s="338"/>
      <c r="B95" s="284" t="s">
        <v>926</v>
      </c>
      <c r="C95" s="339" t="s">
        <v>1465</v>
      </c>
      <c r="D95" s="340" t="s">
        <v>34</v>
      </c>
      <c r="E95" s="340" t="s">
        <v>1429</v>
      </c>
      <c r="F95" s="246">
        <v>2490</v>
      </c>
      <c r="G95" s="341" t="str">
        <f>VLOOKUP(B95,'Общая таблица'!A:H,8,0)</f>
        <v>A</v>
      </c>
    </row>
  </sheetData>
  <sheetCalcPr fullCalcOnLoad="1"/>
  <sheetProtection selectLockedCells="1" selectUnlockedCells="1"/>
  <autoFilter ref="B9:F95"/>
  <mergeCells count="1">
    <mergeCell ref="C1:C5"/>
  </mergeCells>
  <hyperlinks>
    <hyperlink ref="A5" location="Оглавление!A1" display="Вернуться к оглавлению"/>
  </hyperlinks>
  <pageMargins left="0.39374999999999999" right="0.39374999999999999" top="0.39374999999999999" bottom="0.39374999999999999" header="0.51180555555555551" footer="0.51180555555555551"/>
  <pageSetup paperSize="9" firstPageNumber="0" fitToHeight="38" orientation="portrait" horizontalDpi="300" verticalDpi="30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1"/>
  <sheetViews>
    <sheetView zoomScaleNormal="100" workbookViewId="0">
      <pane ySplit="7" topLeftCell="A8" activePane="bottomLeft" state="frozen"/>
      <selection pane="bottomLeft"/>
    </sheetView>
  </sheetViews>
  <sheetFormatPr defaultColWidth="8.7109375" defaultRowHeight="15" x14ac:dyDescent="0.25"/>
  <cols>
    <col min="1" max="1" width="23.42578125" style="65" bestFit="1" customWidth="1"/>
    <col min="2" max="2" width="35.7109375" style="65" bestFit="1" customWidth="1"/>
    <col min="3" max="3" width="20.5703125" style="65" bestFit="1" customWidth="1"/>
  </cols>
  <sheetData>
    <row r="1" spans="1:3" ht="18" x14ac:dyDescent="0.25">
      <c r="A1" s="67"/>
      <c r="B1" s="387"/>
    </row>
    <row r="2" spans="1:3" ht="18" x14ac:dyDescent="0.25">
      <c r="A2" s="67"/>
      <c r="B2" s="387"/>
    </row>
    <row r="3" spans="1:3" ht="18" x14ac:dyDescent="0.25">
      <c r="A3" s="67"/>
      <c r="B3" s="387"/>
    </row>
    <row r="4" spans="1:3" ht="18" x14ac:dyDescent="0.25">
      <c r="A4" s="67"/>
      <c r="B4" s="387"/>
    </row>
    <row r="5" spans="1:3" x14ac:dyDescent="0.25">
      <c r="A5" s="288" t="s">
        <v>21</v>
      </c>
      <c r="B5" s="387"/>
    </row>
    <row r="6" spans="1:3" x14ac:dyDescent="0.25">
      <c r="A6" s="342" t="s">
        <v>1003</v>
      </c>
    </row>
    <row r="7" spans="1:3" x14ac:dyDescent="0.25">
      <c r="A7" s="74" t="s">
        <v>23</v>
      </c>
      <c r="B7" s="74" t="s">
        <v>25</v>
      </c>
      <c r="C7" s="74" t="s">
        <v>29</v>
      </c>
    </row>
    <row r="8" spans="1:3" x14ac:dyDescent="0.25">
      <c r="A8" s="343" t="s">
        <v>1466</v>
      </c>
      <c r="B8" s="344" t="s">
        <v>1467</v>
      </c>
      <c r="C8" s="345" t="s">
        <v>1468</v>
      </c>
    </row>
    <row r="9" spans="1:3" x14ac:dyDescent="0.25">
      <c r="A9" s="346" t="s">
        <v>1469</v>
      </c>
      <c r="B9" s="41" t="s">
        <v>1470</v>
      </c>
      <c r="C9" s="347" t="s">
        <v>1468</v>
      </c>
    </row>
    <row r="10" spans="1:3" x14ac:dyDescent="0.25">
      <c r="A10" s="346" t="s">
        <v>1471</v>
      </c>
      <c r="B10" s="41" t="s">
        <v>1472</v>
      </c>
      <c r="C10" s="347" t="s">
        <v>1468</v>
      </c>
    </row>
    <row r="11" spans="1:3" x14ac:dyDescent="0.25">
      <c r="A11" s="346" t="s">
        <v>1473</v>
      </c>
      <c r="B11" s="41" t="s">
        <v>1474</v>
      </c>
      <c r="C11" s="347" t="s">
        <v>1468</v>
      </c>
    </row>
    <row r="12" spans="1:3" x14ac:dyDescent="0.25">
      <c r="A12" s="348" t="s">
        <v>1051</v>
      </c>
      <c r="B12" s="30" t="s">
        <v>1475</v>
      </c>
      <c r="C12" s="347" t="s">
        <v>1468</v>
      </c>
    </row>
    <row r="13" spans="1:3" x14ac:dyDescent="0.25">
      <c r="A13" s="348" t="s">
        <v>1476</v>
      </c>
      <c r="B13" s="30" t="s">
        <v>1477</v>
      </c>
      <c r="C13" s="347" t="s">
        <v>1468</v>
      </c>
    </row>
    <row r="14" spans="1:3" x14ac:dyDescent="0.25">
      <c r="A14" s="348" t="s">
        <v>1478</v>
      </c>
      <c r="B14" s="30" t="s">
        <v>1479</v>
      </c>
      <c r="C14" s="347" t="s">
        <v>1468</v>
      </c>
    </row>
    <row r="15" spans="1:3" x14ac:dyDescent="0.25">
      <c r="A15" s="348" t="s">
        <v>1480</v>
      </c>
      <c r="B15" s="30" t="s">
        <v>1481</v>
      </c>
      <c r="C15" s="347" t="s">
        <v>1468</v>
      </c>
    </row>
    <row r="16" spans="1:3" x14ac:dyDescent="0.25">
      <c r="A16" s="348" t="s">
        <v>1482</v>
      </c>
      <c r="B16" s="30" t="s">
        <v>1483</v>
      </c>
      <c r="C16" s="347" t="s">
        <v>1468</v>
      </c>
    </row>
    <row r="17" spans="1:3" x14ac:dyDescent="0.25">
      <c r="A17" s="348" t="s">
        <v>1036</v>
      </c>
      <c r="B17" s="30" t="s">
        <v>1484</v>
      </c>
      <c r="C17" s="347" t="s">
        <v>1468</v>
      </c>
    </row>
    <row r="18" spans="1:3" x14ac:dyDescent="0.25">
      <c r="A18" s="348" t="s">
        <v>1485</v>
      </c>
      <c r="B18" s="30" t="s">
        <v>1486</v>
      </c>
      <c r="C18" s="347" t="s">
        <v>1468</v>
      </c>
    </row>
    <row r="19" spans="1:3" x14ac:dyDescent="0.25">
      <c r="A19" s="348" t="s">
        <v>1487</v>
      </c>
      <c r="B19" s="30" t="s">
        <v>1488</v>
      </c>
      <c r="C19" s="347" t="s">
        <v>1468</v>
      </c>
    </row>
    <row r="20" spans="1:3" x14ac:dyDescent="0.25">
      <c r="A20" s="348" t="s">
        <v>1489</v>
      </c>
      <c r="B20" s="30" t="s">
        <v>1490</v>
      </c>
      <c r="C20" s="347" t="s">
        <v>1468</v>
      </c>
    </row>
    <row r="21" spans="1:3" x14ac:dyDescent="0.25">
      <c r="A21" s="348" t="s">
        <v>1491</v>
      </c>
      <c r="B21" s="30" t="s">
        <v>1492</v>
      </c>
      <c r="C21" s="347" t="s">
        <v>1468</v>
      </c>
    </row>
    <row r="22" spans="1:3" x14ac:dyDescent="0.25">
      <c r="A22" s="348" t="s">
        <v>1493</v>
      </c>
      <c r="B22" s="30" t="s">
        <v>1494</v>
      </c>
      <c r="C22" s="347" t="s">
        <v>1468</v>
      </c>
    </row>
    <row r="23" spans="1:3" x14ac:dyDescent="0.25">
      <c r="A23" s="30" t="s">
        <v>1495</v>
      </c>
      <c r="B23" s="30" t="s">
        <v>1496</v>
      </c>
      <c r="C23" s="103" t="s">
        <v>1468</v>
      </c>
    </row>
    <row r="24" spans="1:3" x14ac:dyDescent="0.25">
      <c r="A24" s="30" t="s">
        <v>1497</v>
      </c>
      <c r="B24" s="30" t="s">
        <v>1498</v>
      </c>
      <c r="C24" s="103" t="s">
        <v>1468</v>
      </c>
    </row>
    <row r="25" spans="1:3" x14ac:dyDescent="0.25">
      <c r="A25" s="130" t="s">
        <v>1499</v>
      </c>
      <c r="B25" s="349" t="s">
        <v>1500</v>
      </c>
      <c r="C25" s="103" t="s">
        <v>1468</v>
      </c>
    </row>
    <row r="26" spans="1:3" x14ac:dyDescent="0.25">
      <c r="A26" s="130" t="s">
        <v>1501</v>
      </c>
      <c r="B26" s="349" t="s">
        <v>1502</v>
      </c>
      <c r="C26" s="103" t="s">
        <v>1468</v>
      </c>
    </row>
    <row r="27" spans="1:3" x14ac:dyDescent="0.25">
      <c r="A27" s="130" t="s">
        <v>1503</v>
      </c>
      <c r="B27" s="349" t="s">
        <v>1504</v>
      </c>
      <c r="C27" s="103" t="s">
        <v>1468</v>
      </c>
    </row>
    <row r="28" spans="1:3" x14ac:dyDescent="0.25">
      <c r="A28" s="130" t="s">
        <v>1505</v>
      </c>
      <c r="B28" s="349" t="s">
        <v>1506</v>
      </c>
      <c r="C28" s="103" t="s">
        <v>1468</v>
      </c>
    </row>
    <row r="29" spans="1:3" x14ac:dyDescent="0.25">
      <c r="A29" s="130" t="s">
        <v>1507</v>
      </c>
      <c r="B29" s="349" t="s">
        <v>1508</v>
      </c>
      <c r="C29" s="350" t="s">
        <v>1468</v>
      </c>
    </row>
    <row r="30" spans="1:3" x14ac:dyDescent="0.25">
      <c r="A30" s="103" t="s">
        <v>1509</v>
      </c>
      <c r="B30" s="349" t="s">
        <v>1510</v>
      </c>
      <c r="C30" s="350" t="s">
        <v>1468</v>
      </c>
    </row>
    <row r="31" spans="1:3" x14ac:dyDescent="0.25">
      <c r="A31" s="103" t="s">
        <v>1024</v>
      </c>
      <c r="B31" s="349" t="s">
        <v>1511</v>
      </c>
      <c r="C31" s="350" t="s">
        <v>1468</v>
      </c>
    </row>
    <row r="32" spans="1:3" x14ac:dyDescent="0.25">
      <c r="A32" s="103" t="s">
        <v>1512</v>
      </c>
      <c r="B32" s="349" t="s">
        <v>1513</v>
      </c>
      <c r="C32" s="350" t="s">
        <v>1468</v>
      </c>
    </row>
    <row r="33" spans="1:3" x14ac:dyDescent="0.25">
      <c r="A33" s="103" t="s">
        <v>1514</v>
      </c>
      <c r="B33" s="349" t="s">
        <v>1515</v>
      </c>
      <c r="C33" s="350" t="s">
        <v>1468</v>
      </c>
    </row>
    <row r="34" spans="1:3" x14ac:dyDescent="0.25">
      <c r="A34" s="103" t="s">
        <v>1516</v>
      </c>
      <c r="B34" s="349" t="s">
        <v>1517</v>
      </c>
      <c r="C34" s="350" t="s">
        <v>1468</v>
      </c>
    </row>
    <row r="35" spans="1:3" x14ac:dyDescent="0.25">
      <c r="A35" s="103" t="s">
        <v>1518</v>
      </c>
      <c r="B35" s="349" t="s">
        <v>1519</v>
      </c>
      <c r="C35" s="350" t="s">
        <v>1468</v>
      </c>
    </row>
    <row r="36" spans="1:3" x14ac:dyDescent="0.25">
      <c r="A36" s="103" t="s">
        <v>1520</v>
      </c>
      <c r="B36" s="349" t="s">
        <v>1521</v>
      </c>
      <c r="C36" s="350" t="s">
        <v>1468</v>
      </c>
    </row>
    <row r="37" spans="1:3" x14ac:dyDescent="0.25">
      <c r="A37" s="103" t="s">
        <v>1522</v>
      </c>
      <c r="B37" s="349" t="s">
        <v>1523</v>
      </c>
      <c r="C37" s="350" t="s">
        <v>1468</v>
      </c>
    </row>
    <row r="38" spans="1:3" x14ac:dyDescent="0.25">
      <c r="A38" s="103" t="s">
        <v>1524</v>
      </c>
      <c r="B38" s="349" t="s">
        <v>1525</v>
      </c>
      <c r="C38" s="350" t="s">
        <v>1468</v>
      </c>
    </row>
    <row r="39" spans="1:3" x14ac:dyDescent="0.25">
      <c r="A39" s="103" t="s">
        <v>1526</v>
      </c>
      <c r="B39" s="349" t="s">
        <v>1527</v>
      </c>
      <c r="C39" s="350" t="s">
        <v>1468</v>
      </c>
    </row>
    <row r="40" spans="1:3" x14ac:dyDescent="0.25">
      <c r="A40" s="103" t="s">
        <v>1528</v>
      </c>
      <c r="B40" s="349" t="s">
        <v>1529</v>
      </c>
      <c r="C40" s="350" t="s">
        <v>1468</v>
      </c>
    </row>
    <row r="41" spans="1:3" x14ac:dyDescent="0.25">
      <c r="A41" s="103" t="s">
        <v>1530</v>
      </c>
      <c r="B41" s="349" t="s">
        <v>1531</v>
      </c>
      <c r="C41" s="350" t="s">
        <v>1468</v>
      </c>
    </row>
    <row r="42" spans="1:3" x14ac:dyDescent="0.25">
      <c r="A42" s="103" t="s">
        <v>1532</v>
      </c>
      <c r="B42" s="349" t="s">
        <v>1533</v>
      </c>
      <c r="C42" s="350" t="s">
        <v>1468</v>
      </c>
    </row>
    <row r="43" spans="1:3" x14ac:dyDescent="0.25">
      <c r="A43" s="103" t="s">
        <v>1534</v>
      </c>
      <c r="B43" s="349" t="s">
        <v>1535</v>
      </c>
      <c r="C43" s="350" t="s">
        <v>1468</v>
      </c>
    </row>
    <row r="44" spans="1:3" x14ac:dyDescent="0.25">
      <c r="A44" s="103" t="s">
        <v>1536</v>
      </c>
      <c r="B44" s="349" t="s">
        <v>1537</v>
      </c>
      <c r="C44" s="350" t="s">
        <v>1468</v>
      </c>
    </row>
    <row r="45" spans="1:3" x14ac:dyDescent="0.25">
      <c r="A45" s="103" t="s">
        <v>1538</v>
      </c>
      <c r="B45" s="349" t="s">
        <v>1539</v>
      </c>
      <c r="C45" s="350" t="s">
        <v>1468</v>
      </c>
    </row>
    <row r="46" spans="1:3" x14ac:dyDescent="0.25">
      <c r="A46" s="103" t="s">
        <v>1540</v>
      </c>
      <c r="B46" s="349" t="s">
        <v>1541</v>
      </c>
      <c r="C46" s="350" t="s">
        <v>1468</v>
      </c>
    </row>
    <row r="47" spans="1:3" x14ac:dyDescent="0.25">
      <c r="A47" s="103" t="s">
        <v>1542</v>
      </c>
      <c r="B47" s="349" t="s">
        <v>1543</v>
      </c>
      <c r="C47" s="350" t="s">
        <v>1468</v>
      </c>
    </row>
    <row r="48" spans="1:3" x14ac:dyDescent="0.25">
      <c r="A48" s="103" t="s">
        <v>1034</v>
      </c>
      <c r="B48" s="30" t="s">
        <v>1544</v>
      </c>
      <c r="C48" s="350" t="s">
        <v>1468</v>
      </c>
    </row>
    <row r="49" spans="1:3" x14ac:dyDescent="0.25">
      <c r="A49" s="103" t="s">
        <v>1030</v>
      </c>
      <c r="B49" s="30" t="s">
        <v>1545</v>
      </c>
      <c r="C49" s="350" t="s">
        <v>1468</v>
      </c>
    </row>
    <row r="50" spans="1:3" x14ac:dyDescent="0.25">
      <c r="A50" s="103" t="s">
        <v>1546</v>
      </c>
      <c r="B50" s="349" t="s">
        <v>1547</v>
      </c>
      <c r="C50" s="350" t="s">
        <v>1468</v>
      </c>
    </row>
    <row r="51" spans="1:3" x14ac:dyDescent="0.25">
      <c r="A51" s="103" t="s">
        <v>1548</v>
      </c>
      <c r="B51" s="349" t="s">
        <v>1549</v>
      </c>
      <c r="C51" s="350" t="s">
        <v>1468</v>
      </c>
    </row>
    <row r="52" spans="1:3" x14ac:dyDescent="0.25">
      <c r="A52" s="65" t="s">
        <v>1550</v>
      </c>
      <c r="B52" s="349" t="s">
        <v>1551</v>
      </c>
      <c r="C52" s="350" t="s">
        <v>1468</v>
      </c>
    </row>
    <row r="53" spans="1:3" x14ac:dyDescent="0.25">
      <c r="A53" s="346" t="s">
        <v>1552</v>
      </c>
      <c r="B53" s="30" t="s">
        <v>1553</v>
      </c>
      <c r="C53" s="350" t="s">
        <v>1468</v>
      </c>
    </row>
    <row r="54" spans="1:3" x14ac:dyDescent="0.25">
      <c r="A54" s="346" t="s">
        <v>1554</v>
      </c>
      <c r="B54" s="30" t="s">
        <v>1555</v>
      </c>
      <c r="C54" s="350" t="s">
        <v>1468</v>
      </c>
    </row>
    <row r="55" spans="1:3" x14ac:dyDescent="0.25">
      <c r="A55" s="346" t="s">
        <v>1556</v>
      </c>
      <c r="B55" s="30" t="s">
        <v>1557</v>
      </c>
      <c r="C55" s="350" t="s">
        <v>1468</v>
      </c>
    </row>
    <row r="56" spans="1:3" x14ac:dyDescent="0.25">
      <c r="A56" s="346" t="s">
        <v>1558</v>
      </c>
      <c r="B56" s="30" t="s">
        <v>1559</v>
      </c>
      <c r="C56" s="350" t="s">
        <v>1468</v>
      </c>
    </row>
    <row r="57" spans="1:3" x14ac:dyDescent="0.25">
      <c r="A57" s="346" t="s">
        <v>1560</v>
      </c>
      <c r="B57" s="30" t="s">
        <v>1561</v>
      </c>
      <c r="C57" s="350" t="s">
        <v>1468</v>
      </c>
    </row>
    <row r="58" spans="1:3" x14ac:dyDescent="0.25">
      <c r="A58" s="346" t="s">
        <v>1562</v>
      </c>
      <c r="B58" s="30" t="s">
        <v>1563</v>
      </c>
      <c r="C58" s="350" t="s">
        <v>1468</v>
      </c>
    </row>
    <row r="59" spans="1:3" x14ac:dyDescent="0.25">
      <c r="A59" s="346" t="s">
        <v>1564</v>
      </c>
      <c r="B59" s="30" t="s">
        <v>1565</v>
      </c>
      <c r="C59" s="350" t="s">
        <v>1468</v>
      </c>
    </row>
    <row r="60" spans="1:3" x14ac:dyDescent="0.25">
      <c r="A60" s="346" t="s">
        <v>1566</v>
      </c>
      <c r="B60" s="30" t="s">
        <v>1567</v>
      </c>
      <c r="C60" s="350" t="s">
        <v>1468</v>
      </c>
    </row>
    <row r="61" spans="1:3" x14ac:dyDescent="0.25">
      <c r="A61" s="346" t="s">
        <v>1568</v>
      </c>
      <c r="B61" s="30" t="s">
        <v>1569</v>
      </c>
      <c r="C61" s="350" t="s">
        <v>1468</v>
      </c>
    </row>
    <row r="62" spans="1:3" x14ac:dyDescent="0.25">
      <c r="A62" s="346" t="s">
        <v>1570</v>
      </c>
      <c r="B62" s="30" t="s">
        <v>1571</v>
      </c>
      <c r="C62" s="350" t="s">
        <v>1468</v>
      </c>
    </row>
    <row r="63" spans="1:3" x14ac:dyDescent="0.25">
      <c r="A63" s="346" t="s">
        <v>1028</v>
      </c>
      <c r="B63" s="30" t="s">
        <v>1572</v>
      </c>
      <c r="C63" s="350" t="s">
        <v>1468</v>
      </c>
    </row>
    <row r="64" spans="1:3" x14ac:dyDescent="0.25">
      <c r="A64" s="346" t="s">
        <v>1027</v>
      </c>
      <c r="B64" s="30" t="s">
        <v>1573</v>
      </c>
      <c r="C64" s="350" t="s">
        <v>1468</v>
      </c>
    </row>
    <row r="65" spans="1:4" x14ac:dyDescent="0.25">
      <c r="A65" s="346" t="s">
        <v>1574</v>
      </c>
      <c r="B65" s="30" t="s">
        <v>1575</v>
      </c>
      <c r="C65" s="350" t="s">
        <v>1468</v>
      </c>
    </row>
    <row r="66" spans="1:4" x14ac:dyDescent="0.25">
      <c r="A66" s="346" t="s">
        <v>1576</v>
      </c>
      <c r="B66" s="30" t="s">
        <v>1577</v>
      </c>
      <c r="C66" s="350" t="s">
        <v>1468</v>
      </c>
    </row>
    <row r="67" spans="1:4" x14ac:dyDescent="0.25">
      <c r="A67" s="346" t="s">
        <v>1025</v>
      </c>
      <c r="B67" s="30" t="s">
        <v>1578</v>
      </c>
      <c r="C67" s="350" t="s">
        <v>1468</v>
      </c>
    </row>
    <row r="68" spans="1:4" x14ac:dyDescent="0.25">
      <c r="A68" s="346" t="s">
        <v>1579</v>
      </c>
      <c r="B68" s="30" t="s">
        <v>1580</v>
      </c>
      <c r="C68" s="350" t="s">
        <v>1468</v>
      </c>
    </row>
    <row r="69" spans="1:4" x14ac:dyDescent="0.25">
      <c r="A69" s="346" t="s">
        <v>1581</v>
      </c>
      <c r="B69" s="30" t="s">
        <v>1582</v>
      </c>
      <c r="C69" s="350" t="s">
        <v>1468</v>
      </c>
    </row>
    <row r="70" spans="1:4" x14ac:dyDescent="0.25">
      <c r="A70" s="346" t="s">
        <v>1583</v>
      </c>
      <c r="B70" s="30" t="s">
        <v>1584</v>
      </c>
      <c r="C70" s="350" t="s">
        <v>1468</v>
      </c>
    </row>
    <row r="71" spans="1:4" x14ac:dyDescent="0.25">
      <c r="A71" s="346" t="s">
        <v>1019</v>
      </c>
      <c r="B71" s="30" t="s">
        <v>1585</v>
      </c>
      <c r="C71" s="103" t="s">
        <v>1468</v>
      </c>
    </row>
    <row r="72" spans="1:4" x14ac:dyDescent="0.25">
      <c r="A72" s="346" t="s">
        <v>1586</v>
      </c>
      <c r="B72" s="30" t="s">
        <v>45</v>
      </c>
      <c r="C72" s="103" t="s">
        <v>1468</v>
      </c>
    </row>
    <row r="73" spans="1:4" x14ac:dyDescent="0.25">
      <c r="A73" s="351" t="s">
        <v>1587</v>
      </c>
      <c r="B73" s="30" t="s">
        <v>1588</v>
      </c>
      <c r="C73" s="103" t="s">
        <v>1468</v>
      </c>
      <c r="D73" s="2"/>
    </row>
    <row r="74" spans="1:4" x14ac:dyDescent="0.25">
      <c r="A74" s="351" t="s">
        <v>1589</v>
      </c>
      <c r="B74" s="30" t="s">
        <v>1590</v>
      </c>
      <c r="C74" s="103" t="s">
        <v>1468</v>
      </c>
      <c r="D74" s="32"/>
    </row>
    <row r="75" spans="1:4" x14ac:dyDescent="0.25">
      <c r="A75" s="348" t="s">
        <v>1591</v>
      </c>
      <c r="B75" s="30" t="s">
        <v>1592</v>
      </c>
      <c r="C75" s="103" t="s">
        <v>1468</v>
      </c>
    </row>
    <row r="76" spans="1:4" x14ac:dyDescent="0.25">
      <c r="A76" s="348" t="s">
        <v>1593</v>
      </c>
      <c r="B76" s="30" t="s">
        <v>1594</v>
      </c>
      <c r="C76" s="103" t="s">
        <v>1468</v>
      </c>
    </row>
    <row r="77" spans="1:4" x14ac:dyDescent="0.25">
      <c r="A77" s="348" t="s">
        <v>1595</v>
      </c>
      <c r="B77" s="30" t="s">
        <v>1596</v>
      </c>
      <c r="C77" s="103" t="s">
        <v>1468</v>
      </c>
    </row>
    <row r="78" spans="1:4" x14ac:dyDescent="0.25">
      <c r="A78" s="346" t="s">
        <v>1597</v>
      </c>
      <c r="B78" s="30" t="s">
        <v>1598</v>
      </c>
      <c r="C78" s="103" t="s">
        <v>1468</v>
      </c>
    </row>
    <row r="79" spans="1:4" x14ac:dyDescent="0.25">
      <c r="A79" s="65" t="s">
        <v>1599</v>
      </c>
      <c r="B79" s="352" t="s">
        <v>1600</v>
      </c>
      <c r="C79" s="103" t="s">
        <v>1468</v>
      </c>
    </row>
    <row r="80" spans="1:4" x14ac:dyDescent="0.25">
      <c r="A80" s="353" t="s">
        <v>1601</v>
      </c>
      <c r="B80" s="30" t="s">
        <v>1602</v>
      </c>
      <c r="C80" s="103" t="s">
        <v>1468</v>
      </c>
    </row>
    <row r="81" spans="1:3" x14ac:dyDescent="0.25">
      <c r="A81" s="348" t="s">
        <v>1603</v>
      </c>
      <c r="B81" s="30" t="s">
        <v>1604</v>
      </c>
      <c r="C81" s="103" t="s">
        <v>1468</v>
      </c>
    </row>
    <row r="82" spans="1:3" x14ac:dyDescent="0.25">
      <c r="A82" s="353" t="s">
        <v>1605</v>
      </c>
      <c r="B82" s="30" t="s">
        <v>1606</v>
      </c>
      <c r="C82" s="103" t="s">
        <v>1468</v>
      </c>
    </row>
    <row r="83" spans="1:3" x14ac:dyDescent="0.25">
      <c r="A83" s="103" t="s">
        <v>1058</v>
      </c>
      <c r="B83" s="349" t="s">
        <v>42</v>
      </c>
      <c r="C83" s="103" t="s">
        <v>1468</v>
      </c>
    </row>
    <row r="84" spans="1:3" x14ac:dyDescent="0.25">
      <c r="A84" s="103" t="s">
        <v>1057</v>
      </c>
      <c r="B84" s="349" t="s">
        <v>33</v>
      </c>
      <c r="C84" s="103" t="s">
        <v>1468</v>
      </c>
    </row>
    <row r="85" spans="1:3" x14ac:dyDescent="0.25">
      <c r="A85" s="103" t="s">
        <v>1063</v>
      </c>
      <c r="B85" s="349" t="s">
        <v>39</v>
      </c>
      <c r="C85" s="103" t="s">
        <v>1468</v>
      </c>
    </row>
    <row r="86" spans="1:3" x14ac:dyDescent="0.25">
      <c r="A86" s="103" t="s">
        <v>1607</v>
      </c>
      <c r="B86" s="349" t="s">
        <v>1608</v>
      </c>
      <c r="C86" s="103" t="s">
        <v>1468</v>
      </c>
    </row>
    <row r="87" spans="1:3" x14ac:dyDescent="0.25">
      <c r="A87" s="103" t="s">
        <v>1609</v>
      </c>
      <c r="B87" s="349" t="s">
        <v>1610</v>
      </c>
      <c r="C87" s="103" t="s">
        <v>1468</v>
      </c>
    </row>
    <row r="88" spans="1:3" x14ac:dyDescent="0.25">
      <c r="A88" s="103" t="s">
        <v>1611</v>
      </c>
      <c r="B88" s="349" t="s">
        <v>1612</v>
      </c>
      <c r="C88" s="103" t="s">
        <v>1468</v>
      </c>
    </row>
    <row r="89" spans="1:3" x14ac:dyDescent="0.25">
      <c r="A89" s="103" t="s">
        <v>1613</v>
      </c>
      <c r="B89" s="349" t="s">
        <v>1614</v>
      </c>
      <c r="C89" s="103" t="s">
        <v>1468</v>
      </c>
    </row>
    <row r="90" spans="1:3" x14ac:dyDescent="0.25">
      <c r="A90" s="103" t="s">
        <v>1615</v>
      </c>
      <c r="B90" s="349" t="s">
        <v>1616</v>
      </c>
      <c r="C90" s="103" t="s">
        <v>1468</v>
      </c>
    </row>
    <row r="91" spans="1:3" x14ac:dyDescent="0.25">
      <c r="A91" s="103" t="s">
        <v>1617</v>
      </c>
      <c r="B91" s="349" t="s">
        <v>1618</v>
      </c>
      <c r="C91" s="103" t="s">
        <v>1468</v>
      </c>
    </row>
    <row r="92" spans="1:3" x14ac:dyDescent="0.25">
      <c r="A92" s="103" t="s">
        <v>1597</v>
      </c>
      <c r="B92" s="349" t="s">
        <v>1598</v>
      </c>
      <c r="C92" s="103" t="s">
        <v>1468</v>
      </c>
    </row>
    <row r="93" spans="1:3" x14ac:dyDescent="0.25">
      <c r="A93" s="103" t="s">
        <v>1619</v>
      </c>
      <c r="B93" s="349" t="s">
        <v>1620</v>
      </c>
      <c r="C93" s="103" t="s">
        <v>1468</v>
      </c>
    </row>
    <row r="94" spans="1:3" x14ac:dyDescent="0.25">
      <c r="A94" s="354" t="s">
        <v>1621</v>
      </c>
      <c r="B94" s="355" t="s">
        <v>1622</v>
      </c>
      <c r="C94" s="355" t="s">
        <v>1468</v>
      </c>
    </row>
    <row r="95" spans="1:3" x14ac:dyDescent="0.25">
      <c r="A95" s="356" t="s">
        <v>1623</v>
      </c>
      <c r="B95" s="357" t="s">
        <v>1624</v>
      </c>
      <c r="C95" s="357" t="s">
        <v>1468</v>
      </c>
    </row>
    <row r="96" spans="1:3" x14ac:dyDescent="0.25">
      <c r="A96" s="356" t="s">
        <v>1625</v>
      </c>
      <c r="B96" s="357" t="s">
        <v>1626</v>
      </c>
      <c r="C96" s="357" t="s">
        <v>1468</v>
      </c>
    </row>
    <row r="97" spans="1:4" x14ac:dyDescent="0.25">
      <c r="A97" s="356" t="s">
        <v>1591</v>
      </c>
      <c r="B97" s="357" t="s">
        <v>1592</v>
      </c>
      <c r="C97" s="357" t="s">
        <v>1468</v>
      </c>
    </row>
    <row r="98" spans="1:4" x14ac:dyDescent="0.25">
      <c r="A98" s="356" t="s">
        <v>1593</v>
      </c>
      <c r="B98" s="357" t="s">
        <v>1594</v>
      </c>
      <c r="C98" s="357" t="s">
        <v>1468</v>
      </c>
    </row>
    <row r="99" spans="1:4" x14ac:dyDescent="0.25">
      <c r="A99" s="353" t="s">
        <v>1627</v>
      </c>
      <c r="B99" s="30" t="s">
        <v>1628</v>
      </c>
      <c r="C99" s="354" t="s">
        <v>1468</v>
      </c>
      <c r="D99" s="2"/>
    </row>
    <row r="100" spans="1:4" x14ac:dyDescent="0.25">
      <c r="A100" s="353" t="s">
        <v>1629</v>
      </c>
      <c r="B100" s="41" t="s">
        <v>1630</v>
      </c>
      <c r="C100" s="354" t="s">
        <v>1468</v>
      </c>
    </row>
    <row r="101" spans="1:4" x14ac:dyDescent="0.25">
      <c r="A101" s="353" t="s">
        <v>1418</v>
      </c>
      <c r="B101" s="30" t="s">
        <v>1419</v>
      </c>
      <c r="C101" s="354" t="s">
        <v>1468</v>
      </c>
    </row>
  </sheetData>
  <sheetProtection selectLockedCells="1" selectUnlockedCells="1"/>
  <autoFilter ref="A7:C13"/>
  <mergeCells count="1">
    <mergeCell ref="B1:B5"/>
  </mergeCells>
  <hyperlinks>
    <hyperlink ref="A5" location="Оглавление!A1" display="Вернуться к оглавлению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6"/>
  <sheetViews>
    <sheetView workbookViewId="0">
      <selection activeCell="D14" sqref="D14"/>
    </sheetView>
  </sheetViews>
  <sheetFormatPr defaultColWidth="9.28515625" defaultRowHeight="15" x14ac:dyDescent="0.25"/>
  <cols>
    <col min="1" max="1" width="12.28515625" style="358" customWidth="1"/>
    <col min="2" max="2" width="53.28515625" style="358" customWidth="1"/>
    <col min="3" max="3" width="45.7109375" style="358" customWidth="1"/>
    <col min="4" max="4" width="107.140625" style="358" bestFit="1" customWidth="1"/>
    <col min="5" max="16384" width="9.28515625" style="358"/>
  </cols>
  <sheetData>
    <row r="1" spans="1:4" ht="18" x14ac:dyDescent="0.25">
      <c r="A1" s="11"/>
      <c r="B1" s="386"/>
      <c r="C1" s="386"/>
    </row>
    <row r="2" spans="1:4" ht="18" x14ac:dyDescent="0.25">
      <c r="A2" s="11"/>
      <c r="B2" s="386"/>
      <c r="C2" s="386"/>
    </row>
    <row r="3" spans="1:4" ht="18" x14ac:dyDescent="0.25">
      <c r="A3" s="11"/>
      <c r="B3" s="386"/>
      <c r="C3" s="386"/>
    </row>
    <row r="4" spans="1:4" ht="18" x14ac:dyDescent="0.25">
      <c r="A4" s="11"/>
      <c r="B4" s="386"/>
      <c r="C4" s="386"/>
    </row>
    <row r="5" spans="1:4" ht="15.75" x14ac:dyDescent="0.25">
      <c r="A5" s="13" t="s">
        <v>21</v>
      </c>
      <c r="B5" s="14"/>
    </row>
    <row r="6" spans="1:4" x14ac:dyDescent="0.25">
      <c r="A6" s="17" t="s">
        <v>1406</v>
      </c>
      <c r="B6" s="17" t="s">
        <v>25</v>
      </c>
      <c r="C6" s="17" t="s">
        <v>1631</v>
      </c>
      <c r="D6" s="17" t="s">
        <v>1426</v>
      </c>
    </row>
    <row r="7" spans="1:4" x14ac:dyDescent="0.25">
      <c r="A7" s="359" t="s">
        <v>955</v>
      </c>
      <c r="B7" s="360" t="s">
        <v>1632</v>
      </c>
      <c r="C7" s="360" t="s">
        <v>1633</v>
      </c>
      <c r="D7" s="361"/>
    </row>
    <row r="8" spans="1:4" x14ac:dyDescent="0.25">
      <c r="A8" s="362" t="s">
        <v>955</v>
      </c>
      <c r="B8" s="363" t="s">
        <v>1632</v>
      </c>
      <c r="C8" s="363" t="s">
        <v>1634</v>
      </c>
      <c r="D8" s="364"/>
    </row>
    <row r="9" spans="1:4" x14ac:dyDescent="0.25">
      <c r="A9" s="362" t="s">
        <v>955</v>
      </c>
      <c r="B9" s="363" t="s">
        <v>1632</v>
      </c>
      <c r="C9" s="363" t="s">
        <v>1635</v>
      </c>
      <c r="D9" s="364" t="s">
        <v>1636</v>
      </c>
    </row>
    <row r="10" spans="1:4" x14ac:dyDescent="0.25">
      <c r="A10" s="362" t="s">
        <v>955</v>
      </c>
      <c r="B10" s="363" t="s">
        <v>1632</v>
      </c>
      <c r="C10" s="363" t="s">
        <v>1637</v>
      </c>
      <c r="D10" s="364" t="s">
        <v>1636</v>
      </c>
    </row>
    <row r="11" spans="1:4" x14ac:dyDescent="0.25">
      <c r="A11" s="365" t="s">
        <v>937</v>
      </c>
      <c r="B11" s="366" t="s">
        <v>1638</v>
      </c>
      <c r="C11" s="366" t="s">
        <v>1639</v>
      </c>
      <c r="D11" s="367" t="s">
        <v>1636</v>
      </c>
    </row>
    <row r="12" spans="1:4" x14ac:dyDescent="0.25">
      <c r="A12" s="362" t="s">
        <v>963</v>
      </c>
      <c r="B12" s="363" t="s">
        <v>1640</v>
      </c>
      <c r="C12" s="363" t="s">
        <v>1641</v>
      </c>
      <c r="D12" s="364"/>
    </row>
    <row r="13" spans="1:4" x14ac:dyDescent="0.25">
      <c r="A13" s="362" t="s">
        <v>963</v>
      </c>
      <c r="B13" s="363" t="s">
        <v>1640</v>
      </c>
      <c r="C13" s="363" t="s">
        <v>1642</v>
      </c>
      <c r="D13" s="364"/>
    </row>
    <row r="14" spans="1:4" x14ac:dyDescent="0.25">
      <c r="A14" s="362" t="s">
        <v>963</v>
      </c>
      <c r="B14" s="363" t="s">
        <v>1640</v>
      </c>
      <c r="C14" s="363" t="s">
        <v>1643</v>
      </c>
      <c r="D14" s="364"/>
    </row>
    <row r="15" spans="1:4" x14ac:dyDescent="0.25">
      <c r="A15" s="362" t="s">
        <v>963</v>
      </c>
      <c r="B15" s="363" t="s">
        <v>1640</v>
      </c>
      <c r="C15" s="363" t="s">
        <v>1644</v>
      </c>
      <c r="D15" s="364"/>
    </row>
    <row r="16" spans="1:4" x14ac:dyDescent="0.25">
      <c r="A16" s="362" t="s">
        <v>963</v>
      </c>
      <c r="B16" s="363" t="s">
        <v>1640</v>
      </c>
      <c r="C16" s="363" t="s">
        <v>1645</v>
      </c>
      <c r="D16" s="364"/>
    </row>
    <row r="17" spans="1:4" x14ac:dyDescent="0.25">
      <c r="A17" s="362" t="s">
        <v>963</v>
      </c>
      <c r="B17" s="363" t="s">
        <v>1640</v>
      </c>
      <c r="C17" s="363" t="s">
        <v>1646</v>
      </c>
      <c r="D17" s="364"/>
    </row>
    <row r="18" spans="1:4" x14ac:dyDescent="0.25">
      <c r="A18" s="362" t="s">
        <v>963</v>
      </c>
      <c r="B18" s="363" t="s">
        <v>1640</v>
      </c>
      <c r="C18" s="363" t="s">
        <v>1647</v>
      </c>
      <c r="D18" s="364"/>
    </row>
    <row r="19" spans="1:4" x14ac:dyDescent="0.25">
      <c r="A19" s="362" t="s">
        <v>963</v>
      </c>
      <c r="B19" s="363" t="s">
        <v>1640</v>
      </c>
      <c r="C19" s="363" t="s">
        <v>1648</v>
      </c>
      <c r="D19" s="364"/>
    </row>
    <row r="20" spans="1:4" x14ac:dyDescent="0.25">
      <c r="A20" s="362" t="s">
        <v>963</v>
      </c>
      <c r="B20" s="363" t="s">
        <v>1640</v>
      </c>
      <c r="C20" s="363" t="s">
        <v>1649</v>
      </c>
      <c r="D20" s="364"/>
    </row>
    <row r="21" spans="1:4" x14ac:dyDescent="0.25">
      <c r="A21" s="362" t="s">
        <v>963</v>
      </c>
      <c r="B21" s="363" t="s">
        <v>1640</v>
      </c>
      <c r="C21" s="363" t="s">
        <v>1650</v>
      </c>
      <c r="D21" s="364"/>
    </row>
    <row r="22" spans="1:4" x14ac:dyDescent="0.25">
      <c r="A22" s="362" t="s">
        <v>963</v>
      </c>
      <c r="B22" s="363" t="s">
        <v>1640</v>
      </c>
      <c r="C22" s="363" t="s">
        <v>1651</v>
      </c>
      <c r="D22" s="364" t="s">
        <v>1652</v>
      </c>
    </row>
    <row r="23" spans="1:4" x14ac:dyDescent="0.25">
      <c r="A23" s="362" t="s">
        <v>963</v>
      </c>
      <c r="B23" s="363" t="s">
        <v>1640</v>
      </c>
      <c r="C23" s="363" t="s">
        <v>1653</v>
      </c>
      <c r="D23" s="364"/>
    </row>
    <row r="24" spans="1:4" x14ac:dyDescent="0.25">
      <c r="A24" s="362" t="s">
        <v>963</v>
      </c>
      <c r="B24" s="363" t="s">
        <v>1640</v>
      </c>
      <c r="C24" s="363" t="s">
        <v>1654</v>
      </c>
      <c r="D24" s="364"/>
    </row>
    <row r="25" spans="1:4" x14ac:dyDescent="0.25">
      <c r="A25" s="362" t="s">
        <v>963</v>
      </c>
      <c r="B25" s="363" t="s">
        <v>1640</v>
      </c>
      <c r="C25" s="363" t="s">
        <v>1655</v>
      </c>
      <c r="D25" s="364"/>
    </row>
    <row r="26" spans="1:4" x14ac:dyDescent="0.25">
      <c r="A26" s="362" t="s">
        <v>963</v>
      </c>
      <c r="B26" s="363" t="s">
        <v>1640</v>
      </c>
      <c r="C26" s="363" t="s">
        <v>1656</v>
      </c>
      <c r="D26" s="364"/>
    </row>
    <row r="27" spans="1:4" x14ac:dyDescent="0.25">
      <c r="A27" s="362" t="s">
        <v>963</v>
      </c>
      <c r="B27" s="363" t="s">
        <v>1640</v>
      </c>
      <c r="C27" s="363" t="s">
        <v>1657</v>
      </c>
      <c r="D27" s="364" t="s">
        <v>1658</v>
      </c>
    </row>
    <row r="28" spans="1:4" x14ac:dyDescent="0.25">
      <c r="A28" s="362" t="s">
        <v>963</v>
      </c>
      <c r="B28" s="363" t="s">
        <v>1640</v>
      </c>
      <c r="C28" s="363" t="s">
        <v>1659</v>
      </c>
      <c r="D28" s="364"/>
    </row>
    <row r="29" spans="1:4" x14ac:dyDescent="0.25">
      <c r="A29" s="362" t="s">
        <v>963</v>
      </c>
      <c r="B29" s="363" t="s">
        <v>1640</v>
      </c>
      <c r="C29" s="363" t="s">
        <v>1660</v>
      </c>
      <c r="D29" s="364"/>
    </row>
    <row r="30" spans="1:4" x14ac:dyDescent="0.25">
      <c r="A30" s="362" t="s">
        <v>963</v>
      </c>
      <c r="B30" s="363" t="s">
        <v>1640</v>
      </c>
      <c r="C30" s="363" t="s">
        <v>1661</v>
      </c>
      <c r="D30" s="364"/>
    </row>
    <row r="31" spans="1:4" x14ac:dyDescent="0.25">
      <c r="A31" s="362" t="s">
        <v>963</v>
      </c>
      <c r="B31" s="363" t="s">
        <v>1640</v>
      </c>
      <c r="C31" s="363" t="s">
        <v>1662</v>
      </c>
      <c r="D31" s="364"/>
    </row>
    <row r="32" spans="1:4" x14ac:dyDescent="0.25">
      <c r="A32" s="362" t="s">
        <v>963</v>
      </c>
      <c r="B32" s="363" t="s">
        <v>1640</v>
      </c>
      <c r="C32" s="363" t="s">
        <v>1663</v>
      </c>
      <c r="D32" s="364"/>
    </row>
    <row r="33" spans="1:4" x14ac:dyDescent="0.25">
      <c r="A33" s="362" t="s">
        <v>963</v>
      </c>
      <c r="B33" s="363" t="s">
        <v>1640</v>
      </c>
      <c r="C33" s="363" t="s">
        <v>1664</v>
      </c>
      <c r="D33" s="364"/>
    </row>
    <row r="34" spans="1:4" x14ac:dyDescent="0.25">
      <c r="A34" s="362" t="s">
        <v>963</v>
      </c>
      <c r="B34" s="363" t="s">
        <v>1640</v>
      </c>
      <c r="C34" s="363" t="s">
        <v>1665</v>
      </c>
      <c r="D34" s="364"/>
    </row>
    <row r="35" spans="1:4" x14ac:dyDescent="0.25">
      <c r="A35" s="362" t="s">
        <v>963</v>
      </c>
      <c r="B35" s="363" t="s">
        <v>1640</v>
      </c>
      <c r="C35" s="363" t="s">
        <v>1666</v>
      </c>
      <c r="D35" s="364"/>
    </row>
    <row r="36" spans="1:4" x14ac:dyDescent="0.25">
      <c r="A36" s="362" t="s">
        <v>963</v>
      </c>
      <c r="B36" s="363" t="s">
        <v>1640</v>
      </c>
      <c r="C36" s="363" t="s">
        <v>1667</v>
      </c>
      <c r="D36" s="364"/>
    </row>
    <row r="37" spans="1:4" x14ac:dyDescent="0.25">
      <c r="A37" s="362" t="s">
        <v>963</v>
      </c>
      <c r="B37" s="363" t="s">
        <v>1640</v>
      </c>
      <c r="C37" s="363" t="s">
        <v>1668</v>
      </c>
      <c r="D37" s="364"/>
    </row>
    <row r="38" spans="1:4" x14ac:dyDescent="0.25">
      <c r="A38" s="362" t="s">
        <v>963</v>
      </c>
      <c r="B38" s="363" t="s">
        <v>1640</v>
      </c>
      <c r="C38" s="363" t="s">
        <v>1669</v>
      </c>
      <c r="D38" s="364"/>
    </row>
    <row r="39" spans="1:4" x14ac:dyDescent="0.25">
      <c r="A39" s="362" t="s">
        <v>963</v>
      </c>
      <c r="B39" s="363" t="s">
        <v>1640</v>
      </c>
      <c r="C39" s="363" t="s">
        <v>1670</v>
      </c>
      <c r="D39" s="364"/>
    </row>
    <row r="40" spans="1:4" x14ac:dyDescent="0.25">
      <c r="A40" s="362" t="s">
        <v>963</v>
      </c>
      <c r="B40" s="363" t="s">
        <v>1640</v>
      </c>
      <c r="C40" s="363" t="s">
        <v>1671</v>
      </c>
      <c r="D40" s="364"/>
    </row>
    <row r="41" spans="1:4" x14ac:dyDescent="0.25">
      <c r="A41" s="362" t="s">
        <v>963</v>
      </c>
      <c r="B41" s="363" t="s">
        <v>1640</v>
      </c>
      <c r="C41" s="363" t="s">
        <v>1672</v>
      </c>
      <c r="D41" s="364"/>
    </row>
    <row r="42" spans="1:4" x14ac:dyDescent="0.25">
      <c r="A42" s="362" t="s">
        <v>963</v>
      </c>
      <c r="B42" s="363" t="s">
        <v>1640</v>
      </c>
      <c r="C42" s="363" t="s">
        <v>1673</v>
      </c>
      <c r="D42" s="364"/>
    </row>
    <row r="43" spans="1:4" x14ac:dyDescent="0.25">
      <c r="A43" s="362" t="s">
        <v>963</v>
      </c>
      <c r="B43" s="363" t="s">
        <v>1640</v>
      </c>
      <c r="C43" s="363" t="s">
        <v>1674</v>
      </c>
      <c r="D43" s="364"/>
    </row>
    <row r="44" spans="1:4" x14ac:dyDescent="0.25">
      <c r="A44" s="362" t="s">
        <v>963</v>
      </c>
      <c r="B44" s="363" t="s">
        <v>1640</v>
      </c>
      <c r="C44" s="363" t="s">
        <v>1675</v>
      </c>
      <c r="D44" s="364"/>
    </row>
    <row r="45" spans="1:4" x14ac:dyDescent="0.25">
      <c r="A45" s="362" t="s">
        <v>963</v>
      </c>
      <c r="B45" s="363" t="s">
        <v>1640</v>
      </c>
      <c r="C45" s="363" t="s">
        <v>1676</v>
      </c>
      <c r="D45" s="364"/>
    </row>
    <row r="46" spans="1:4" x14ac:dyDescent="0.25">
      <c r="A46" s="362" t="s">
        <v>963</v>
      </c>
      <c r="B46" s="363" t="s">
        <v>1640</v>
      </c>
      <c r="C46" s="363" t="s">
        <v>1677</v>
      </c>
      <c r="D46" s="364"/>
    </row>
    <row r="47" spans="1:4" x14ac:dyDescent="0.25">
      <c r="A47" s="362" t="s">
        <v>963</v>
      </c>
      <c r="B47" s="363" t="s">
        <v>1640</v>
      </c>
      <c r="C47" s="363" t="s">
        <v>1678</v>
      </c>
      <c r="D47" s="364"/>
    </row>
    <row r="48" spans="1:4" x14ac:dyDescent="0.25">
      <c r="A48" s="362" t="s">
        <v>963</v>
      </c>
      <c r="B48" s="363" t="s">
        <v>1640</v>
      </c>
      <c r="C48" s="363" t="s">
        <v>1679</v>
      </c>
      <c r="D48" s="364"/>
    </row>
    <row r="49" spans="1:4" x14ac:dyDescent="0.25">
      <c r="A49" s="362" t="s">
        <v>963</v>
      </c>
      <c r="B49" s="363" t="s">
        <v>1640</v>
      </c>
      <c r="C49" s="363" t="s">
        <v>1680</v>
      </c>
      <c r="D49" s="364"/>
    </row>
    <row r="50" spans="1:4" x14ac:dyDescent="0.25">
      <c r="A50" s="365" t="s">
        <v>946</v>
      </c>
      <c r="B50" s="366" t="s">
        <v>1681</v>
      </c>
      <c r="C50" s="366" t="s">
        <v>1682</v>
      </c>
      <c r="D50" s="367"/>
    </row>
    <row r="51" spans="1:4" x14ac:dyDescent="0.25">
      <c r="A51" s="362" t="s">
        <v>958</v>
      </c>
      <c r="B51" s="363" t="s">
        <v>1683</v>
      </c>
      <c r="C51" s="363" t="s">
        <v>1684</v>
      </c>
      <c r="D51" s="364"/>
    </row>
    <row r="52" spans="1:4" x14ac:dyDescent="0.25">
      <c r="A52" s="365" t="s">
        <v>966</v>
      </c>
      <c r="B52" s="366" t="s">
        <v>1685</v>
      </c>
      <c r="C52" s="366" t="s">
        <v>1686</v>
      </c>
      <c r="D52" s="367"/>
    </row>
    <row r="53" spans="1:4" x14ac:dyDescent="0.25">
      <c r="A53" s="365" t="s">
        <v>966</v>
      </c>
      <c r="B53" s="366" t="s">
        <v>1685</v>
      </c>
      <c r="C53" s="366" t="s">
        <v>1687</v>
      </c>
      <c r="D53" s="367"/>
    </row>
    <row r="54" spans="1:4" x14ac:dyDescent="0.25">
      <c r="A54" s="365" t="s">
        <v>966</v>
      </c>
      <c r="B54" s="366" t="s">
        <v>1685</v>
      </c>
      <c r="C54" s="366" t="s">
        <v>1688</v>
      </c>
      <c r="D54" s="367"/>
    </row>
    <row r="55" spans="1:4" x14ac:dyDescent="0.25">
      <c r="A55" s="365" t="s">
        <v>966</v>
      </c>
      <c r="B55" s="366" t="s">
        <v>1685</v>
      </c>
      <c r="C55" s="366" t="s">
        <v>1689</v>
      </c>
      <c r="D55" s="367"/>
    </row>
    <row r="56" spans="1:4" x14ac:dyDescent="0.25">
      <c r="A56" s="365" t="s">
        <v>966</v>
      </c>
      <c r="B56" s="366" t="s">
        <v>1685</v>
      </c>
      <c r="C56" s="366" t="s">
        <v>1690</v>
      </c>
      <c r="D56" s="367"/>
    </row>
    <row r="57" spans="1:4" x14ac:dyDescent="0.25">
      <c r="A57" s="365" t="s">
        <v>966</v>
      </c>
      <c r="B57" s="366" t="s">
        <v>1685</v>
      </c>
      <c r="C57" s="366" t="s">
        <v>1691</v>
      </c>
      <c r="D57" s="367"/>
    </row>
    <row r="58" spans="1:4" x14ac:dyDescent="0.25">
      <c r="A58" s="365" t="s">
        <v>966</v>
      </c>
      <c r="B58" s="366" t="s">
        <v>1685</v>
      </c>
      <c r="C58" s="366" t="s">
        <v>1692</v>
      </c>
      <c r="D58" s="367"/>
    </row>
    <row r="59" spans="1:4" x14ac:dyDescent="0.25">
      <c r="A59" s="365" t="s">
        <v>966</v>
      </c>
      <c r="B59" s="366" t="s">
        <v>1685</v>
      </c>
      <c r="C59" s="366" t="s">
        <v>1693</v>
      </c>
      <c r="D59" s="367"/>
    </row>
    <row r="60" spans="1:4" x14ac:dyDescent="0.25">
      <c r="A60" s="365" t="s">
        <v>966</v>
      </c>
      <c r="B60" s="366" t="s">
        <v>1685</v>
      </c>
      <c r="C60" s="366" t="s">
        <v>1694</v>
      </c>
      <c r="D60" s="367"/>
    </row>
    <row r="61" spans="1:4" x14ac:dyDescent="0.25">
      <c r="A61" s="365" t="s">
        <v>966</v>
      </c>
      <c r="B61" s="366" t="s">
        <v>1685</v>
      </c>
      <c r="C61" s="366" t="s">
        <v>1695</v>
      </c>
      <c r="D61" s="367"/>
    </row>
    <row r="62" spans="1:4" x14ac:dyDescent="0.25">
      <c r="A62" s="365" t="s">
        <v>966</v>
      </c>
      <c r="B62" s="366" t="s">
        <v>1685</v>
      </c>
      <c r="C62" s="366" t="s">
        <v>1696</v>
      </c>
      <c r="D62" s="367"/>
    </row>
    <row r="63" spans="1:4" x14ac:dyDescent="0.25">
      <c r="A63" s="365" t="s">
        <v>966</v>
      </c>
      <c r="B63" s="366" t="s">
        <v>1685</v>
      </c>
      <c r="C63" s="366" t="s">
        <v>1697</v>
      </c>
      <c r="D63" s="367" t="s">
        <v>1698</v>
      </c>
    </row>
    <row r="64" spans="1:4" x14ac:dyDescent="0.25">
      <c r="A64" s="365" t="s">
        <v>966</v>
      </c>
      <c r="B64" s="366" t="s">
        <v>1685</v>
      </c>
      <c r="C64" s="366" t="s">
        <v>1699</v>
      </c>
      <c r="D64" s="367"/>
    </row>
    <row r="65" spans="1:4" x14ac:dyDescent="0.25">
      <c r="A65" s="365" t="s">
        <v>966</v>
      </c>
      <c r="B65" s="366" t="s">
        <v>1685</v>
      </c>
      <c r="C65" s="366" t="s">
        <v>1700</v>
      </c>
      <c r="D65" s="367"/>
    </row>
    <row r="66" spans="1:4" x14ac:dyDescent="0.25">
      <c r="A66" s="365" t="s">
        <v>966</v>
      </c>
      <c r="B66" s="366" t="s">
        <v>1685</v>
      </c>
      <c r="C66" s="366" t="s">
        <v>1701</v>
      </c>
      <c r="D66" s="367"/>
    </row>
    <row r="67" spans="1:4" x14ac:dyDescent="0.25">
      <c r="A67" s="365" t="s">
        <v>966</v>
      </c>
      <c r="B67" s="366" t="s">
        <v>1685</v>
      </c>
      <c r="C67" s="366" t="s">
        <v>1702</v>
      </c>
      <c r="D67" s="367"/>
    </row>
    <row r="68" spans="1:4" x14ac:dyDescent="0.25">
      <c r="A68" s="362" t="s">
        <v>973</v>
      </c>
      <c r="B68" s="363" t="s">
        <v>1703</v>
      </c>
      <c r="C68" s="363" t="s">
        <v>1641</v>
      </c>
      <c r="D68" s="364" t="s">
        <v>1704</v>
      </c>
    </row>
    <row r="69" spans="1:4" x14ac:dyDescent="0.25">
      <c r="A69" s="362" t="s">
        <v>973</v>
      </c>
      <c r="B69" s="363" t="s">
        <v>1703</v>
      </c>
      <c r="C69" s="363" t="s">
        <v>1642</v>
      </c>
      <c r="D69" s="364" t="s">
        <v>1704</v>
      </c>
    </row>
    <row r="70" spans="1:4" x14ac:dyDescent="0.25">
      <c r="A70" s="362" t="s">
        <v>973</v>
      </c>
      <c r="B70" s="363" t="s">
        <v>1703</v>
      </c>
      <c r="C70" s="363" t="s">
        <v>1643</v>
      </c>
      <c r="D70" s="364" t="s">
        <v>1704</v>
      </c>
    </row>
    <row r="71" spans="1:4" x14ac:dyDescent="0.25">
      <c r="A71" s="362" t="s">
        <v>973</v>
      </c>
      <c r="B71" s="363" t="s">
        <v>1703</v>
      </c>
      <c r="C71" s="363" t="s">
        <v>1644</v>
      </c>
      <c r="D71" s="364" t="s">
        <v>1704</v>
      </c>
    </row>
    <row r="72" spans="1:4" x14ac:dyDescent="0.25">
      <c r="A72" s="362" t="s">
        <v>973</v>
      </c>
      <c r="B72" s="363" t="s">
        <v>1703</v>
      </c>
      <c r="C72" s="363" t="s">
        <v>1645</v>
      </c>
      <c r="D72" s="364" t="s">
        <v>1704</v>
      </c>
    </row>
    <row r="73" spans="1:4" x14ac:dyDescent="0.25">
      <c r="A73" s="362" t="s">
        <v>973</v>
      </c>
      <c r="B73" s="363" t="s">
        <v>1703</v>
      </c>
      <c r="C73" s="363" t="s">
        <v>1646</v>
      </c>
      <c r="D73" s="364" t="s">
        <v>1704</v>
      </c>
    </row>
    <row r="74" spans="1:4" x14ac:dyDescent="0.25">
      <c r="A74" s="362" t="s">
        <v>973</v>
      </c>
      <c r="B74" s="363" t="s">
        <v>1703</v>
      </c>
      <c r="C74" s="363" t="s">
        <v>1647</v>
      </c>
      <c r="D74" s="364" t="s">
        <v>1704</v>
      </c>
    </row>
    <row r="75" spans="1:4" x14ac:dyDescent="0.25">
      <c r="A75" s="362" t="s">
        <v>973</v>
      </c>
      <c r="B75" s="363" t="s">
        <v>1703</v>
      </c>
      <c r="C75" s="363" t="s">
        <v>1648</v>
      </c>
      <c r="D75" s="364" t="s">
        <v>1704</v>
      </c>
    </row>
    <row r="76" spans="1:4" x14ac:dyDescent="0.25">
      <c r="A76" s="362" t="s">
        <v>973</v>
      </c>
      <c r="B76" s="363" t="s">
        <v>1703</v>
      </c>
      <c r="C76" s="363" t="s">
        <v>1649</v>
      </c>
      <c r="D76" s="364" t="s">
        <v>1704</v>
      </c>
    </row>
    <row r="77" spans="1:4" x14ac:dyDescent="0.25">
      <c r="A77" s="362" t="s">
        <v>973</v>
      </c>
      <c r="B77" s="363" t="s">
        <v>1703</v>
      </c>
      <c r="C77" s="363" t="s">
        <v>1650</v>
      </c>
      <c r="D77" s="364" t="s">
        <v>1704</v>
      </c>
    </row>
    <row r="78" spans="1:4" x14ac:dyDescent="0.25">
      <c r="A78" s="362" t="s">
        <v>973</v>
      </c>
      <c r="B78" s="363" t="s">
        <v>1703</v>
      </c>
      <c r="C78" s="363" t="s">
        <v>1651</v>
      </c>
      <c r="D78" s="364" t="s">
        <v>1705</v>
      </c>
    </row>
    <row r="79" spans="1:4" x14ac:dyDescent="0.25">
      <c r="A79" s="362" t="s">
        <v>973</v>
      </c>
      <c r="B79" s="363" t="s">
        <v>1703</v>
      </c>
      <c r="C79" s="363" t="s">
        <v>1653</v>
      </c>
      <c r="D79" s="364" t="s">
        <v>1704</v>
      </c>
    </row>
    <row r="80" spans="1:4" x14ac:dyDescent="0.25">
      <c r="A80" s="362" t="s">
        <v>973</v>
      </c>
      <c r="B80" s="363" t="s">
        <v>1703</v>
      </c>
      <c r="C80" s="363" t="s">
        <v>1654</v>
      </c>
      <c r="D80" s="364" t="s">
        <v>1704</v>
      </c>
    </row>
    <row r="81" spans="1:4" x14ac:dyDescent="0.25">
      <c r="A81" s="362" t="s">
        <v>973</v>
      </c>
      <c r="B81" s="363" t="s">
        <v>1703</v>
      </c>
      <c r="C81" s="363" t="s">
        <v>1655</v>
      </c>
      <c r="D81" s="364" t="s">
        <v>1704</v>
      </c>
    </row>
    <row r="82" spans="1:4" x14ac:dyDescent="0.25">
      <c r="A82" s="362" t="s">
        <v>973</v>
      </c>
      <c r="B82" s="363" t="s">
        <v>1703</v>
      </c>
      <c r="C82" s="363" t="s">
        <v>1656</v>
      </c>
      <c r="D82" s="364" t="s">
        <v>1704</v>
      </c>
    </row>
    <row r="83" spans="1:4" x14ac:dyDescent="0.25">
      <c r="A83" s="362" t="s">
        <v>973</v>
      </c>
      <c r="B83" s="363" t="s">
        <v>1703</v>
      </c>
      <c r="C83" s="363" t="s">
        <v>1657</v>
      </c>
      <c r="D83" s="364" t="s">
        <v>1706</v>
      </c>
    </row>
    <row r="84" spans="1:4" x14ac:dyDescent="0.25">
      <c r="A84" s="362" t="s">
        <v>973</v>
      </c>
      <c r="B84" s="363" t="s">
        <v>1703</v>
      </c>
      <c r="C84" s="363" t="s">
        <v>1659</v>
      </c>
      <c r="D84" s="364" t="s">
        <v>1704</v>
      </c>
    </row>
    <row r="85" spans="1:4" x14ac:dyDescent="0.25">
      <c r="A85" s="362" t="s">
        <v>973</v>
      </c>
      <c r="B85" s="363" t="s">
        <v>1703</v>
      </c>
      <c r="C85" s="363" t="s">
        <v>1660</v>
      </c>
      <c r="D85" s="364" t="s">
        <v>1704</v>
      </c>
    </row>
    <row r="86" spans="1:4" x14ac:dyDescent="0.25">
      <c r="A86" s="362" t="s">
        <v>973</v>
      </c>
      <c r="B86" s="363" t="s">
        <v>1703</v>
      </c>
      <c r="C86" s="363" t="s">
        <v>1661</v>
      </c>
      <c r="D86" s="364" t="s">
        <v>1704</v>
      </c>
    </row>
    <row r="87" spans="1:4" x14ac:dyDescent="0.25">
      <c r="A87" s="362" t="s">
        <v>973</v>
      </c>
      <c r="B87" s="363" t="s">
        <v>1703</v>
      </c>
      <c r="C87" s="363" t="s">
        <v>1662</v>
      </c>
      <c r="D87" s="364" t="s">
        <v>1704</v>
      </c>
    </row>
    <row r="88" spans="1:4" x14ac:dyDescent="0.25">
      <c r="A88" s="362" t="s">
        <v>973</v>
      </c>
      <c r="B88" s="363" t="s">
        <v>1703</v>
      </c>
      <c r="C88" s="363" t="s">
        <v>1663</v>
      </c>
      <c r="D88" s="364" t="s">
        <v>1704</v>
      </c>
    </row>
    <row r="89" spans="1:4" x14ac:dyDescent="0.25">
      <c r="A89" s="362" t="s">
        <v>973</v>
      </c>
      <c r="B89" s="363" t="s">
        <v>1703</v>
      </c>
      <c r="C89" s="363" t="s">
        <v>1664</v>
      </c>
      <c r="D89" s="364" t="s">
        <v>1704</v>
      </c>
    </row>
    <row r="90" spans="1:4" x14ac:dyDescent="0.25">
      <c r="A90" s="362" t="s">
        <v>973</v>
      </c>
      <c r="B90" s="363" t="s">
        <v>1703</v>
      </c>
      <c r="C90" s="363" t="s">
        <v>1665</v>
      </c>
      <c r="D90" s="364" t="s">
        <v>1704</v>
      </c>
    </row>
    <row r="91" spans="1:4" x14ac:dyDescent="0.25">
      <c r="A91" s="362" t="s">
        <v>973</v>
      </c>
      <c r="B91" s="363" t="s">
        <v>1703</v>
      </c>
      <c r="C91" s="363" t="s">
        <v>1666</v>
      </c>
      <c r="D91" s="364" t="s">
        <v>1704</v>
      </c>
    </row>
    <row r="92" spans="1:4" x14ac:dyDescent="0.25">
      <c r="A92" s="362" t="s">
        <v>973</v>
      </c>
      <c r="B92" s="363" t="s">
        <v>1703</v>
      </c>
      <c r="C92" s="363" t="s">
        <v>1667</v>
      </c>
      <c r="D92" s="364" t="s">
        <v>1704</v>
      </c>
    </row>
    <row r="93" spans="1:4" x14ac:dyDescent="0.25">
      <c r="A93" s="362" t="s">
        <v>973</v>
      </c>
      <c r="B93" s="363" t="s">
        <v>1703</v>
      </c>
      <c r="C93" s="363" t="s">
        <v>1668</v>
      </c>
      <c r="D93" s="364" t="s">
        <v>1704</v>
      </c>
    </row>
    <row r="94" spans="1:4" x14ac:dyDescent="0.25">
      <c r="A94" s="362" t="s">
        <v>973</v>
      </c>
      <c r="B94" s="363" t="s">
        <v>1703</v>
      </c>
      <c r="C94" s="363" t="s">
        <v>1669</v>
      </c>
      <c r="D94" s="364" t="s">
        <v>1704</v>
      </c>
    </row>
    <row r="95" spans="1:4" x14ac:dyDescent="0.25">
      <c r="A95" s="362" t="s">
        <v>973</v>
      </c>
      <c r="B95" s="363" t="s">
        <v>1703</v>
      </c>
      <c r="C95" s="363" t="s">
        <v>1670</v>
      </c>
      <c r="D95" s="364" t="s">
        <v>1704</v>
      </c>
    </row>
    <row r="96" spans="1:4" x14ac:dyDescent="0.25">
      <c r="A96" s="362" t="s">
        <v>973</v>
      </c>
      <c r="B96" s="363" t="s">
        <v>1703</v>
      </c>
      <c r="C96" s="363" t="s">
        <v>1671</v>
      </c>
      <c r="D96" s="364" t="s">
        <v>1704</v>
      </c>
    </row>
    <row r="97" spans="1:4" x14ac:dyDescent="0.25">
      <c r="A97" s="362" t="s">
        <v>973</v>
      </c>
      <c r="B97" s="363" t="s">
        <v>1703</v>
      </c>
      <c r="C97" s="363" t="s">
        <v>1672</v>
      </c>
      <c r="D97" s="364" t="s">
        <v>1704</v>
      </c>
    </row>
    <row r="98" spans="1:4" x14ac:dyDescent="0.25">
      <c r="A98" s="362" t="s">
        <v>973</v>
      </c>
      <c r="B98" s="363" t="s">
        <v>1703</v>
      </c>
      <c r="C98" s="363" t="s">
        <v>1673</v>
      </c>
      <c r="D98" s="364" t="s">
        <v>1704</v>
      </c>
    </row>
    <row r="99" spans="1:4" x14ac:dyDescent="0.25">
      <c r="A99" s="362" t="s">
        <v>973</v>
      </c>
      <c r="B99" s="363" t="s">
        <v>1703</v>
      </c>
      <c r="C99" s="363" t="s">
        <v>1674</v>
      </c>
      <c r="D99" s="364" t="s">
        <v>1704</v>
      </c>
    </row>
    <row r="100" spans="1:4" x14ac:dyDescent="0.25">
      <c r="A100" s="362" t="s">
        <v>973</v>
      </c>
      <c r="B100" s="363" t="s">
        <v>1703</v>
      </c>
      <c r="C100" s="363" t="s">
        <v>1675</v>
      </c>
      <c r="D100" s="364" t="s">
        <v>1704</v>
      </c>
    </row>
    <row r="101" spans="1:4" x14ac:dyDescent="0.25">
      <c r="A101" s="362" t="s">
        <v>973</v>
      </c>
      <c r="B101" s="363" t="s">
        <v>1703</v>
      </c>
      <c r="C101" s="363" t="s">
        <v>1676</v>
      </c>
      <c r="D101" s="364" t="s">
        <v>1704</v>
      </c>
    </row>
    <row r="102" spans="1:4" x14ac:dyDescent="0.25">
      <c r="A102" s="362" t="s">
        <v>973</v>
      </c>
      <c r="B102" s="363" t="s">
        <v>1703</v>
      </c>
      <c r="C102" s="363" t="s">
        <v>1677</v>
      </c>
      <c r="D102" s="364" t="s">
        <v>1704</v>
      </c>
    </row>
    <row r="103" spans="1:4" x14ac:dyDescent="0.25">
      <c r="A103" s="362" t="s">
        <v>973</v>
      </c>
      <c r="B103" s="363" t="s">
        <v>1703</v>
      </c>
      <c r="C103" s="363" t="s">
        <v>1678</v>
      </c>
      <c r="D103" s="364" t="s">
        <v>1704</v>
      </c>
    </row>
    <row r="104" spans="1:4" x14ac:dyDescent="0.25">
      <c r="A104" s="362" t="s">
        <v>973</v>
      </c>
      <c r="B104" s="363" t="s">
        <v>1703</v>
      </c>
      <c r="C104" s="363" t="s">
        <v>1679</v>
      </c>
      <c r="D104" s="364" t="s">
        <v>1704</v>
      </c>
    </row>
    <row r="105" spans="1:4" x14ac:dyDescent="0.25">
      <c r="A105" s="362" t="s">
        <v>973</v>
      </c>
      <c r="B105" s="363" t="s">
        <v>1703</v>
      </c>
      <c r="C105" s="363" t="s">
        <v>1680</v>
      </c>
      <c r="D105" s="364" t="s">
        <v>1704</v>
      </c>
    </row>
    <row r="106" spans="1:4" x14ac:dyDescent="0.25">
      <c r="A106" s="365" t="s">
        <v>992</v>
      </c>
      <c r="B106" s="366" t="s">
        <v>1707</v>
      </c>
      <c r="C106" s="366" t="s">
        <v>1686</v>
      </c>
      <c r="D106" s="367" t="s">
        <v>1708</v>
      </c>
    </row>
    <row r="107" spans="1:4" x14ac:dyDescent="0.25">
      <c r="A107" s="365" t="s">
        <v>992</v>
      </c>
      <c r="B107" s="366" t="s">
        <v>1707</v>
      </c>
      <c r="C107" s="366" t="s">
        <v>1687</v>
      </c>
      <c r="D107" s="367" t="s">
        <v>1708</v>
      </c>
    </row>
    <row r="108" spans="1:4" x14ac:dyDescent="0.25">
      <c r="A108" s="365" t="s">
        <v>992</v>
      </c>
      <c r="B108" s="366" t="s">
        <v>1707</v>
      </c>
      <c r="C108" s="366" t="s">
        <v>1688</v>
      </c>
      <c r="D108" s="367" t="s">
        <v>1708</v>
      </c>
    </row>
    <row r="109" spans="1:4" x14ac:dyDescent="0.25">
      <c r="A109" s="365" t="s">
        <v>992</v>
      </c>
      <c r="B109" s="366" t="s">
        <v>1707</v>
      </c>
      <c r="C109" s="366" t="s">
        <v>1689</v>
      </c>
      <c r="D109" s="367" t="s">
        <v>1708</v>
      </c>
    </row>
    <row r="110" spans="1:4" x14ac:dyDescent="0.25">
      <c r="A110" s="365" t="s">
        <v>992</v>
      </c>
      <c r="B110" s="366" t="s">
        <v>1707</v>
      </c>
      <c r="C110" s="366" t="s">
        <v>1690</v>
      </c>
      <c r="D110" s="367" t="s">
        <v>1708</v>
      </c>
    </row>
    <row r="111" spans="1:4" x14ac:dyDescent="0.25">
      <c r="A111" s="365" t="s">
        <v>992</v>
      </c>
      <c r="B111" s="366" t="s">
        <v>1707</v>
      </c>
      <c r="C111" s="366" t="s">
        <v>1691</v>
      </c>
      <c r="D111" s="367" t="s">
        <v>1708</v>
      </c>
    </row>
    <row r="112" spans="1:4" x14ac:dyDescent="0.25">
      <c r="A112" s="365" t="s">
        <v>992</v>
      </c>
      <c r="B112" s="366" t="s">
        <v>1707</v>
      </c>
      <c r="C112" s="366" t="s">
        <v>1692</v>
      </c>
      <c r="D112" s="367" t="s">
        <v>1708</v>
      </c>
    </row>
    <row r="113" spans="1:4" x14ac:dyDescent="0.25">
      <c r="A113" s="365" t="s">
        <v>992</v>
      </c>
      <c r="B113" s="366" t="s">
        <v>1707</v>
      </c>
      <c r="C113" s="366" t="s">
        <v>1693</v>
      </c>
      <c r="D113" s="367" t="s">
        <v>1708</v>
      </c>
    </row>
    <row r="114" spans="1:4" x14ac:dyDescent="0.25">
      <c r="A114" s="365" t="s">
        <v>992</v>
      </c>
      <c r="B114" s="366" t="s">
        <v>1707</v>
      </c>
      <c r="C114" s="366" t="s">
        <v>1694</v>
      </c>
      <c r="D114" s="367" t="s">
        <v>1708</v>
      </c>
    </row>
    <row r="115" spans="1:4" x14ac:dyDescent="0.25">
      <c r="A115" s="365" t="s">
        <v>992</v>
      </c>
      <c r="B115" s="366" t="s">
        <v>1707</v>
      </c>
      <c r="C115" s="366" t="s">
        <v>1695</v>
      </c>
      <c r="D115" s="367" t="s">
        <v>1708</v>
      </c>
    </row>
    <row r="116" spans="1:4" x14ac:dyDescent="0.25">
      <c r="A116" s="365" t="s">
        <v>992</v>
      </c>
      <c r="B116" s="366" t="s">
        <v>1707</v>
      </c>
      <c r="C116" s="366" t="s">
        <v>1696</v>
      </c>
      <c r="D116" s="367" t="s">
        <v>1708</v>
      </c>
    </row>
    <row r="117" spans="1:4" x14ac:dyDescent="0.25">
      <c r="A117" s="365" t="s">
        <v>992</v>
      </c>
      <c r="B117" s="366" t="s">
        <v>1707</v>
      </c>
      <c r="C117" s="366" t="s">
        <v>1697</v>
      </c>
      <c r="D117" s="367" t="s">
        <v>1709</v>
      </c>
    </row>
    <row r="118" spans="1:4" x14ac:dyDescent="0.25">
      <c r="A118" s="365" t="s">
        <v>992</v>
      </c>
      <c r="B118" s="366" t="s">
        <v>1707</v>
      </c>
      <c r="C118" s="366" t="s">
        <v>1699</v>
      </c>
      <c r="D118" s="367" t="s">
        <v>1708</v>
      </c>
    </row>
    <row r="119" spans="1:4" x14ac:dyDescent="0.25">
      <c r="A119" s="365" t="s">
        <v>992</v>
      </c>
      <c r="B119" s="366" t="s">
        <v>1707</v>
      </c>
      <c r="C119" s="366" t="s">
        <v>1700</v>
      </c>
      <c r="D119" s="367" t="s">
        <v>1708</v>
      </c>
    </row>
    <row r="120" spans="1:4" x14ac:dyDescent="0.25">
      <c r="A120" s="365" t="s">
        <v>992</v>
      </c>
      <c r="B120" s="366" t="s">
        <v>1707</v>
      </c>
      <c r="C120" s="366" t="s">
        <v>1701</v>
      </c>
      <c r="D120" s="367" t="s">
        <v>1708</v>
      </c>
    </row>
    <row r="121" spans="1:4" x14ac:dyDescent="0.25">
      <c r="A121" s="365" t="s">
        <v>992</v>
      </c>
      <c r="B121" s="366" t="s">
        <v>1707</v>
      </c>
      <c r="C121" s="366" t="s">
        <v>1702</v>
      </c>
      <c r="D121" s="367" t="s">
        <v>1708</v>
      </c>
    </row>
    <row r="122" spans="1:4" x14ac:dyDescent="0.25">
      <c r="A122" s="362" t="s">
        <v>989</v>
      </c>
      <c r="B122" s="363" t="s">
        <v>1710</v>
      </c>
      <c r="C122" s="363" t="s">
        <v>1641</v>
      </c>
      <c r="D122" s="364" t="s">
        <v>1708</v>
      </c>
    </row>
    <row r="123" spans="1:4" x14ac:dyDescent="0.25">
      <c r="A123" s="362" t="s">
        <v>989</v>
      </c>
      <c r="B123" s="363" t="s">
        <v>1710</v>
      </c>
      <c r="C123" s="363" t="s">
        <v>1642</v>
      </c>
      <c r="D123" s="364" t="s">
        <v>1708</v>
      </c>
    </row>
    <row r="124" spans="1:4" x14ac:dyDescent="0.25">
      <c r="A124" s="362" t="s">
        <v>989</v>
      </c>
      <c r="B124" s="363" t="s">
        <v>1710</v>
      </c>
      <c r="C124" s="363" t="s">
        <v>1643</v>
      </c>
      <c r="D124" s="364" t="s">
        <v>1708</v>
      </c>
    </row>
    <row r="125" spans="1:4" x14ac:dyDescent="0.25">
      <c r="A125" s="362" t="s">
        <v>989</v>
      </c>
      <c r="B125" s="363" t="s">
        <v>1710</v>
      </c>
      <c r="C125" s="363" t="s">
        <v>1644</v>
      </c>
      <c r="D125" s="364" t="s">
        <v>1708</v>
      </c>
    </row>
    <row r="126" spans="1:4" x14ac:dyDescent="0.25">
      <c r="A126" s="362" t="s">
        <v>989</v>
      </c>
      <c r="B126" s="363" t="s">
        <v>1710</v>
      </c>
      <c r="C126" s="363" t="s">
        <v>1645</v>
      </c>
      <c r="D126" s="364" t="s">
        <v>1708</v>
      </c>
    </row>
    <row r="127" spans="1:4" x14ac:dyDescent="0.25">
      <c r="A127" s="362" t="s">
        <v>989</v>
      </c>
      <c r="B127" s="363" t="s">
        <v>1710</v>
      </c>
      <c r="C127" s="363" t="s">
        <v>1646</v>
      </c>
      <c r="D127" s="364" t="s">
        <v>1708</v>
      </c>
    </row>
    <row r="128" spans="1:4" x14ac:dyDescent="0.25">
      <c r="A128" s="362" t="s">
        <v>989</v>
      </c>
      <c r="B128" s="363" t="s">
        <v>1710</v>
      </c>
      <c r="C128" s="363" t="s">
        <v>1647</v>
      </c>
      <c r="D128" s="364" t="s">
        <v>1708</v>
      </c>
    </row>
    <row r="129" spans="1:4" x14ac:dyDescent="0.25">
      <c r="A129" s="362" t="s">
        <v>989</v>
      </c>
      <c r="B129" s="363" t="s">
        <v>1710</v>
      </c>
      <c r="C129" s="363" t="s">
        <v>1648</v>
      </c>
      <c r="D129" s="364" t="s">
        <v>1708</v>
      </c>
    </row>
    <row r="130" spans="1:4" x14ac:dyDescent="0.25">
      <c r="A130" s="362" t="s">
        <v>989</v>
      </c>
      <c r="B130" s="363" t="s">
        <v>1710</v>
      </c>
      <c r="C130" s="363" t="s">
        <v>1649</v>
      </c>
      <c r="D130" s="364" t="s">
        <v>1708</v>
      </c>
    </row>
    <row r="131" spans="1:4" x14ac:dyDescent="0.25">
      <c r="A131" s="362" t="s">
        <v>989</v>
      </c>
      <c r="B131" s="363" t="s">
        <v>1710</v>
      </c>
      <c r="C131" s="363" t="s">
        <v>1650</v>
      </c>
      <c r="D131" s="364" t="s">
        <v>1708</v>
      </c>
    </row>
    <row r="132" spans="1:4" x14ac:dyDescent="0.25">
      <c r="A132" s="362" t="s">
        <v>989</v>
      </c>
      <c r="B132" s="363" t="s">
        <v>1710</v>
      </c>
      <c r="C132" s="363" t="s">
        <v>1651</v>
      </c>
      <c r="D132" s="364" t="s">
        <v>1711</v>
      </c>
    </row>
    <row r="133" spans="1:4" x14ac:dyDescent="0.25">
      <c r="A133" s="362" t="s">
        <v>989</v>
      </c>
      <c r="B133" s="363" t="s">
        <v>1710</v>
      </c>
      <c r="C133" s="363" t="s">
        <v>1653</v>
      </c>
      <c r="D133" s="364" t="s">
        <v>1708</v>
      </c>
    </row>
    <row r="134" spans="1:4" x14ac:dyDescent="0.25">
      <c r="A134" s="362" t="s">
        <v>989</v>
      </c>
      <c r="B134" s="363" t="s">
        <v>1710</v>
      </c>
      <c r="C134" s="363" t="s">
        <v>1654</v>
      </c>
      <c r="D134" s="364" t="s">
        <v>1708</v>
      </c>
    </row>
    <row r="135" spans="1:4" x14ac:dyDescent="0.25">
      <c r="A135" s="362" t="s">
        <v>989</v>
      </c>
      <c r="B135" s="363" t="s">
        <v>1710</v>
      </c>
      <c r="C135" s="363" t="s">
        <v>1655</v>
      </c>
      <c r="D135" s="364" t="s">
        <v>1708</v>
      </c>
    </row>
    <row r="136" spans="1:4" x14ac:dyDescent="0.25">
      <c r="A136" s="362" t="s">
        <v>989</v>
      </c>
      <c r="B136" s="363" t="s">
        <v>1710</v>
      </c>
      <c r="C136" s="363" t="s">
        <v>1656</v>
      </c>
      <c r="D136" s="364" t="s">
        <v>1708</v>
      </c>
    </row>
    <row r="137" spans="1:4" x14ac:dyDescent="0.25">
      <c r="A137" s="362" t="s">
        <v>989</v>
      </c>
      <c r="B137" s="363" t="s">
        <v>1710</v>
      </c>
      <c r="C137" s="363" t="s">
        <v>1657</v>
      </c>
      <c r="D137" s="364" t="s">
        <v>1712</v>
      </c>
    </row>
    <row r="138" spans="1:4" x14ac:dyDescent="0.25">
      <c r="A138" s="362" t="s">
        <v>989</v>
      </c>
      <c r="B138" s="363" t="s">
        <v>1710</v>
      </c>
      <c r="C138" s="363" t="s">
        <v>1659</v>
      </c>
      <c r="D138" s="364" t="s">
        <v>1708</v>
      </c>
    </row>
    <row r="139" spans="1:4" x14ac:dyDescent="0.25">
      <c r="A139" s="362" t="s">
        <v>989</v>
      </c>
      <c r="B139" s="363" t="s">
        <v>1710</v>
      </c>
      <c r="C139" s="363" t="s">
        <v>1660</v>
      </c>
      <c r="D139" s="364" t="s">
        <v>1708</v>
      </c>
    </row>
    <row r="140" spans="1:4" x14ac:dyDescent="0.25">
      <c r="A140" s="362" t="s">
        <v>989</v>
      </c>
      <c r="B140" s="363" t="s">
        <v>1710</v>
      </c>
      <c r="C140" s="363" t="s">
        <v>1661</v>
      </c>
      <c r="D140" s="364" t="s">
        <v>1708</v>
      </c>
    </row>
    <row r="141" spans="1:4" x14ac:dyDescent="0.25">
      <c r="A141" s="362" t="s">
        <v>989</v>
      </c>
      <c r="B141" s="363" t="s">
        <v>1710</v>
      </c>
      <c r="C141" s="363" t="s">
        <v>1662</v>
      </c>
      <c r="D141" s="364" t="s">
        <v>1708</v>
      </c>
    </row>
    <row r="142" spans="1:4" x14ac:dyDescent="0.25">
      <c r="A142" s="362" t="s">
        <v>989</v>
      </c>
      <c r="B142" s="363" t="s">
        <v>1710</v>
      </c>
      <c r="C142" s="363" t="s">
        <v>1663</v>
      </c>
      <c r="D142" s="364" t="s">
        <v>1708</v>
      </c>
    </row>
    <row r="143" spans="1:4" x14ac:dyDescent="0.25">
      <c r="A143" s="362" t="s">
        <v>989</v>
      </c>
      <c r="B143" s="363" t="s">
        <v>1710</v>
      </c>
      <c r="C143" s="363" t="s">
        <v>1664</v>
      </c>
      <c r="D143" s="364" t="s">
        <v>1708</v>
      </c>
    </row>
    <row r="144" spans="1:4" x14ac:dyDescent="0.25">
      <c r="A144" s="362" t="s">
        <v>989</v>
      </c>
      <c r="B144" s="363" t="s">
        <v>1710</v>
      </c>
      <c r="C144" s="363" t="s">
        <v>1665</v>
      </c>
      <c r="D144" s="364" t="s">
        <v>1708</v>
      </c>
    </row>
    <row r="145" spans="1:4" x14ac:dyDescent="0.25">
      <c r="A145" s="362" t="s">
        <v>989</v>
      </c>
      <c r="B145" s="363" t="s">
        <v>1710</v>
      </c>
      <c r="C145" s="363" t="s">
        <v>1666</v>
      </c>
      <c r="D145" s="364" t="s">
        <v>1708</v>
      </c>
    </row>
    <row r="146" spans="1:4" x14ac:dyDescent="0.25">
      <c r="A146" s="362" t="s">
        <v>989</v>
      </c>
      <c r="B146" s="363" t="s">
        <v>1710</v>
      </c>
      <c r="C146" s="363" t="s">
        <v>1667</v>
      </c>
      <c r="D146" s="364" t="s">
        <v>1708</v>
      </c>
    </row>
    <row r="147" spans="1:4" x14ac:dyDescent="0.25">
      <c r="A147" s="362" t="s">
        <v>989</v>
      </c>
      <c r="B147" s="363" t="s">
        <v>1710</v>
      </c>
      <c r="C147" s="363" t="s">
        <v>1668</v>
      </c>
      <c r="D147" s="364" t="s">
        <v>1708</v>
      </c>
    </row>
    <row r="148" spans="1:4" x14ac:dyDescent="0.25">
      <c r="A148" s="362" t="s">
        <v>989</v>
      </c>
      <c r="B148" s="363" t="s">
        <v>1710</v>
      </c>
      <c r="C148" s="363" t="s">
        <v>1669</v>
      </c>
      <c r="D148" s="364" t="s">
        <v>1708</v>
      </c>
    </row>
    <row r="149" spans="1:4" x14ac:dyDescent="0.25">
      <c r="A149" s="362" t="s">
        <v>989</v>
      </c>
      <c r="B149" s="363" t="s">
        <v>1710</v>
      </c>
      <c r="C149" s="363" t="s">
        <v>1670</v>
      </c>
      <c r="D149" s="364" t="s">
        <v>1708</v>
      </c>
    </row>
    <row r="150" spans="1:4" x14ac:dyDescent="0.25">
      <c r="A150" s="362" t="s">
        <v>989</v>
      </c>
      <c r="B150" s="363" t="s">
        <v>1710</v>
      </c>
      <c r="C150" s="363" t="s">
        <v>1671</v>
      </c>
      <c r="D150" s="364" t="s">
        <v>1708</v>
      </c>
    </row>
    <row r="151" spans="1:4" x14ac:dyDescent="0.25">
      <c r="A151" s="362" t="s">
        <v>989</v>
      </c>
      <c r="B151" s="363" t="s">
        <v>1710</v>
      </c>
      <c r="C151" s="363" t="s">
        <v>1672</v>
      </c>
      <c r="D151" s="364" t="s">
        <v>1708</v>
      </c>
    </row>
    <row r="152" spans="1:4" x14ac:dyDescent="0.25">
      <c r="A152" s="362" t="s">
        <v>989</v>
      </c>
      <c r="B152" s="363" t="s">
        <v>1710</v>
      </c>
      <c r="C152" s="363" t="s">
        <v>1673</v>
      </c>
      <c r="D152" s="364" t="s">
        <v>1708</v>
      </c>
    </row>
    <row r="153" spans="1:4" x14ac:dyDescent="0.25">
      <c r="A153" s="362" t="s">
        <v>989</v>
      </c>
      <c r="B153" s="363" t="s">
        <v>1710</v>
      </c>
      <c r="C153" s="363" t="s">
        <v>1674</v>
      </c>
      <c r="D153" s="364" t="s">
        <v>1708</v>
      </c>
    </row>
    <row r="154" spans="1:4" x14ac:dyDescent="0.25">
      <c r="A154" s="362" t="s">
        <v>989</v>
      </c>
      <c r="B154" s="363" t="s">
        <v>1710</v>
      </c>
      <c r="C154" s="363" t="s">
        <v>1675</v>
      </c>
      <c r="D154" s="364" t="s">
        <v>1708</v>
      </c>
    </row>
    <row r="155" spans="1:4" x14ac:dyDescent="0.25">
      <c r="A155" s="362" t="s">
        <v>989</v>
      </c>
      <c r="B155" s="363" t="s">
        <v>1710</v>
      </c>
      <c r="C155" s="363" t="s">
        <v>1676</v>
      </c>
      <c r="D155" s="364" t="s">
        <v>1708</v>
      </c>
    </row>
    <row r="156" spans="1:4" x14ac:dyDescent="0.25">
      <c r="A156" s="362" t="s">
        <v>989</v>
      </c>
      <c r="B156" s="363" t="s">
        <v>1710</v>
      </c>
      <c r="C156" s="363" t="s">
        <v>1677</v>
      </c>
      <c r="D156" s="364" t="s">
        <v>1708</v>
      </c>
    </row>
    <row r="157" spans="1:4" x14ac:dyDescent="0.25">
      <c r="A157" s="362" t="s">
        <v>989</v>
      </c>
      <c r="B157" s="363" t="s">
        <v>1710</v>
      </c>
      <c r="C157" s="363" t="s">
        <v>1678</v>
      </c>
      <c r="D157" s="364" t="s">
        <v>1708</v>
      </c>
    </row>
    <row r="158" spans="1:4" x14ac:dyDescent="0.25">
      <c r="A158" s="362" t="s">
        <v>989</v>
      </c>
      <c r="B158" s="363" t="s">
        <v>1710</v>
      </c>
      <c r="C158" s="363" t="s">
        <v>1679</v>
      </c>
      <c r="D158" s="364" t="s">
        <v>1708</v>
      </c>
    </row>
    <row r="159" spans="1:4" x14ac:dyDescent="0.25">
      <c r="A159" s="362" t="s">
        <v>989</v>
      </c>
      <c r="B159" s="363" t="s">
        <v>1710</v>
      </c>
      <c r="C159" s="363" t="s">
        <v>1680</v>
      </c>
      <c r="D159" s="364" t="s">
        <v>1708</v>
      </c>
    </row>
    <row r="160" spans="1:4" x14ac:dyDescent="0.25">
      <c r="A160" s="365" t="s">
        <v>976</v>
      </c>
      <c r="B160" s="366" t="s">
        <v>1713</v>
      </c>
      <c r="C160" s="366" t="s">
        <v>1714</v>
      </c>
      <c r="D160" s="367" t="s">
        <v>1715</v>
      </c>
    </row>
    <row r="161" spans="1:4" x14ac:dyDescent="0.25">
      <c r="A161" s="362" t="s">
        <v>969</v>
      </c>
      <c r="B161" s="363" t="s">
        <v>1716</v>
      </c>
      <c r="C161" s="363" t="s">
        <v>1717</v>
      </c>
      <c r="D161" s="364" t="s">
        <v>1704</v>
      </c>
    </row>
    <row r="162" spans="1:4" x14ac:dyDescent="0.25">
      <c r="A162" s="365" t="s">
        <v>971</v>
      </c>
      <c r="B162" s="366" t="s">
        <v>1718</v>
      </c>
      <c r="C162" s="366" t="s">
        <v>1719</v>
      </c>
      <c r="D162" s="367"/>
    </row>
    <row r="163" spans="1:4" x14ac:dyDescent="0.25">
      <c r="A163" s="362" t="s">
        <v>932</v>
      </c>
      <c r="B163" s="363" t="s">
        <v>1720</v>
      </c>
      <c r="C163" s="363" t="s">
        <v>1721</v>
      </c>
      <c r="D163" s="364"/>
    </row>
    <row r="164" spans="1:4" x14ac:dyDescent="0.25">
      <c r="A164" s="365" t="s">
        <v>961</v>
      </c>
      <c r="B164" s="366" t="s">
        <v>1722</v>
      </c>
      <c r="C164" s="366" t="s">
        <v>1723</v>
      </c>
      <c r="D164" s="367"/>
    </row>
    <row r="165" spans="1:4" x14ac:dyDescent="0.25">
      <c r="A165" s="362" t="s">
        <v>935</v>
      </c>
      <c r="B165" s="363" t="s">
        <v>1724</v>
      </c>
      <c r="C165" s="363" t="s">
        <v>1725</v>
      </c>
      <c r="D165" s="364"/>
    </row>
    <row r="166" spans="1:4" x14ac:dyDescent="0.25">
      <c r="A166" s="362" t="s">
        <v>935</v>
      </c>
      <c r="B166" s="363" t="s">
        <v>1724</v>
      </c>
      <c r="C166" s="363" t="s">
        <v>1726</v>
      </c>
      <c r="D166" s="364"/>
    </row>
    <row r="167" spans="1:4" x14ac:dyDescent="0.25">
      <c r="A167" s="365" t="s">
        <v>940</v>
      </c>
      <c r="B167" s="366" t="s">
        <v>1727</v>
      </c>
      <c r="C167" s="366" t="s">
        <v>1728</v>
      </c>
      <c r="D167" s="367"/>
    </row>
    <row r="168" spans="1:4" x14ac:dyDescent="0.25">
      <c r="A168" s="362" t="s">
        <v>1439</v>
      </c>
      <c r="B168" s="363" t="s">
        <v>1440</v>
      </c>
      <c r="C168" s="363" t="s">
        <v>1714</v>
      </c>
      <c r="D168" s="364" t="s">
        <v>1729</v>
      </c>
    </row>
    <row r="169" spans="1:4" x14ac:dyDescent="0.25">
      <c r="A169" s="362" t="s">
        <v>1439</v>
      </c>
      <c r="B169" s="363" t="s">
        <v>1440</v>
      </c>
      <c r="C169" s="363" t="s">
        <v>1730</v>
      </c>
      <c r="D169" s="364" t="s">
        <v>1729</v>
      </c>
    </row>
    <row r="170" spans="1:4" x14ac:dyDescent="0.25">
      <c r="A170" s="365" t="s">
        <v>944</v>
      </c>
      <c r="B170" s="366" t="s">
        <v>1731</v>
      </c>
      <c r="C170" s="366" t="s">
        <v>1732</v>
      </c>
      <c r="D170" s="367"/>
    </row>
    <row r="171" spans="1:4" x14ac:dyDescent="0.25">
      <c r="A171" s="365" t="s">
        <v>944</v>
      </c>
      <c r="B171" s="366" t="s">
        <v>1731</v>
      </c>
      <c r="C171" s="366" t="s">
        <v>1733</v>
      </c>
      <c r="D171" s="367"/>
    </row>
    <row r="172" spans="1:4" x14ac:dyDescent="0.25">
      <c r="A172" s="362" t="s">
        <v>942</v>
      </c>
      <c r="B172" s="363" t="s">
        <v>1734</v>
      </c>
      <c r="C172" s="363" t="s">
        <v>1735</v>
      </c>
      <c r="D172" s="364"/>
    </row>
    <row r="173" spans="1:4" x14ac:dyDescent="0.25">
      <c r="A173" s="362" t="s">
        <v>942</v>
      </c>
      <c r="B173" s="363" t="s">
        <v>1734</v>
      </c>
      <c r="C173" s="363" t="s">
        <v>1736</v>
      </c>
      <c r="D173" s="364"/>
    </row>
    <row r="174" spans="1:4" x14ac:dyDescent="0.25">
      <c r="A174" s="365" t="s">
        <v>979</v>
      </c>
      <c r="B174" s="366" t="s">
        <v>980</v>
      </c>
      <c r="C174" s="366" t="s">
        <v>1737</v>
      </c>
      <c r="D174" s="367"/>
    </row>
    <row r="175" spans="1:4" x14ac:dyDescent="0.25">
      <c r="A175" s="362" t="s">
        <v>928</v>
      </c>
      <c r="B175" s="363" t="s">
        <v>1738</v>
      </c>
      <c r="C175" s="363" t="s">
        <v>1714</v>
      </c>
      <c r="D175" s="364" t="s">
        <v>1739</v>
      </c>
    </row>
    <row r="176" spans="1:4" x14ac:dyDescent="0.25">
      <c r="A176" s="362" t="s">
        <v>928</v>
      </c>
      <c r="B176" s="363" t="s">
        <v>1738</v>
      </c>
      <c r="C176" s="363" t="s">
        <v>1730</v>
      </c>
      <c r="D176" s="364" t="s">
        <v>1739</v>
      </c>
    </row>
    <row r="177" spans="1:4" x14ac:dyDescent="0.25">
      <c r="A177" s="365" t="s">
        <v>948</v>
      </c>
      <c r="B177" s="366" t="s">
        <v>1740</v>
      </c>
      <c r="C177" s="366" t="s">
        <v>1741</v>
      </c>
      <c r="D177" s="367"/>
    </row>
    <row r="178" spans="1:4" x14ac:dyDescent="0.25">
      <c r="A178" s="362" t="s">
        <v>981</v>
      </c>
      <c r="B178" s="363" t="s">
        <v>982</v>
      </c>
      <c r="C178" s="363" t="s">
        <v>1742</v>
      </c>
      <c r="D178" s="364"/>
    </row>
    <row r="179" spans="1:4" x14ac:dyDescent="0.25">
      <c r="A179" s="365" t="s">
        <v>1456</v>
      </c>
      <c r="B179" s="366" t="s">
        <v>1743</v>
      </c>
      <c r="C179" s="366" t="s">
        <v>1744</v>
      </c>
      <c r="D179" s="367" t="s">
        <v>1745</v>
      </c>
    </row>
    <row r="180" spans="1:4" x14ac:dyDescent="0.25">
      <c r="A180" s="362" t="s">
        <v>920</v>
      </c>
      <c r="B180" s="363" t="s">
        <v>1746</v>
      </c>
      <c r="C180" s="363" t="s">
        <v>1744</v>
      </c>
      <c r="D180" s="364" t="s">
        <v>1747</v>
      </c>
    </row>
    <row r="181" spans="1:4" x14ac:dyDescent="0.25">
      <c r="A181" s="365" t="s">
        <v>950</v>
      </c>
      <c r="B181" s="366" t="s">
        <v>1748</v>
      </c>
      <c r="C181" s="366" t="s">
        <v>1749</v>
      </c>
      <c r="D181" s="367" t="s">
        <v>1750</v>
      </c>
    </row>
    <row r="182" spans="1:4" x14ac:dyDescent="0.25">
      <c r="A182" s="365" t="s">
        <v>950</v>
      </c>
      <c r="B182" s="366" t="s">
        <v>1748</v>
      </c>
      <c r="C182" s="366" t="s">
        <v>1751</v>
      </c>
      <c r="D182" s="367" t="s">
        <v>1752</v>
      </c>
    </row>
    <row r="183" spans="1:4" x14ac:dyDescent="0.25">
      <c r="A183" s="365" t="s">
        <v>950</v>
      </c>
      <c r="B183" s="366" t="s">
        <v>1748</v>
      </c>
      <c r="C183" s="366" t="s">
        <v>1753</v>
      </c>
      <c r="D183" s="367"/>
    </row>
    <row r="184" spans="1:4" x14ac:dyDescent="0.25">
      <c r="A184" s="365" t="s">
        <v>950</v>
      </c>
      <c r="B184" s="366" t="s">
        <v>1748</v>
      </c>
      <c r="C184" s="366" t="s">
        <v>1754</v>
      </c>
      <c r="D184" s="367"/>
    </row>
    <row r="185" spans="1:4" x14ac:dyDescent="0.25">
      <c r="A185" s="362" t="s">
        <v>986</v>
      </c>
      <c r="B185" s="363" t="s">
        <v>1755</v>
      </c>
      <c r="C185" s="363" t="s">
        <v>1634</v>
      </c>
      <c r="D185" s="364" t="s">
        <v>1708</v>
      </c>
    </row>
    <row r="186" spans="1:4" x14ac:dyDescent="0.25">
      <c r="A186" s="362" t="s">
        <v>986</v>
      </c>
      <c r="B186" s="363" t="s">
        <v>1755</v>
      </c>
      <c r="C186" s="363" t="s">
        <v>1635</v>
      </c>
      <c r="D186" s="364" t="s">
        <v>1756</v>
      </c>
    </row>
    <row r="187" spans="1:4" x14ac:dyDescent="0.25">
      <c r="A187" s="365" t="s">
        <v>525</v>
      </c>
      <c r="B187" s="366" t="s">
        <v>526</v>
      </c>
      <c r="C187" s="366" t="s">
        <v>1744</v>
      </c>
      <c r="D187" s="367" t="s">
        <v>1757</v>
      </c>
    </row>
    <row r="188" spans="1:4" x14ac:dyDescent="0.25">
      <c r="A188" s="362" t="s">
        <v>523</v>
      </c>
      <c r="B188" s="363" t="s">
        <v>524</v>
      </c>
      <c r="C188" s="363" t="s">
        <v>1744</v>
      </c>
      <c r="D188" s="364" t="s">
        <v>1758</v>
      </c>
    </row>
    <row r="189" spans="1:4" x14ac:dyDescent="0.25">
      <c r="A189" s="365" t="s">
        <v>952</v>
      </c>
      <c r="B189" s="366" t="s">
        <v>1759</v>
      </c>
      <c r="C189" s="366" t="s">
        <v>1760</v>
      </c>
      <c r="D189" s="367"/>
    </row>
    <row r="190" spans="1:4" x14ac:dyDescent="0.25">
      <c r="A190" s="365" t="s">
        <v>952</v>
      </c>
      <c r="B190" s="366" t="s">
        <v>1759</v>
      </c>
      <c r="C190" s="366" t="s">
        <v>1761</v>
      </c>
      <c r="D190" s="367"/>
    </row>
    <row r="191" spans="1:4" x14ac:dyDescent="0.25">
      <c r="A191" s="365" t="s">
        <v>952</v>
      </c>
      <c r="B191" s="366" t="s">
        <v>1759</v>
      </c>
      <c r="C191" s="366" t="s">
        <v>1635</v>
      </c>
      <c r="D191" s="367" t="s">
        <v>1762</v>
      </c>
    </row>
    <row r="192" spans="1:4" x14ac:dyDescent="0.25">
      <c r="A192" s="365" t="s">
        <v>952</v>
      </c>
      <c r="B192" s="366" t="s">
        <v>1759</v>
      </c>
      <c r="C192" s="366" t="s">
        <v>1637</v>
      </c>
      <c r="D192" s="367" t="s">
        <v>1763</v>
      </c>
    </row>
    <row r="193" spans="1:4" x14ac:dyDescent="0.25">
      <c r="A193" s="362" t="s">
        <v>983</v>
      </c>
      <c r="B193" s="363" t="s">
        <v>1764</v>
      </c>
      <c r="C193" s="363" t="s">
        <v>1760</v>
      </c>
      <c r="D193" s="364"/>
    </row>
    <row r="194" spans="1:4" x14ac:dyDescent="0.25">
      <c r="A194" s="362" t="s">
        <v>983</v>
      </c>
      <c r="B194" s="363" t="s">
        <v>1764</v>
      </c>
      <c r="C194" s="363" t="s">
        <v>1761</v>
      </c>
      <c r="D194" s="364"/>
    </row>
    <row r="195" spans="1:4" x14ac:dyDescent="0.25">
      <c r="A195" s="362" t="s">
        <v>983</v>
      </c>
      <c r="B195" s="363" t="s">
        <v>1764</v>
      </c>
      <c r="C195" s="363" t="s">
        <v>1635</v>
      </c>
      <c r="D195" s="364" t="s">
        <v>1765</v>
      </c>
    </row>
    <row r="196" spans="1:4" x14ac:dyDescent="0.25">
      <c r="A196" s="368" t="s">
        <v>1766</v>
      </c>
      <c r="B196" s="369" t="s">
        <v>1767</v>
      </c>
      <c r="C196" s="369" t="s">
        <v>1639</v>
      </c>
      <c r="D196" s="370" t="s">
        <v>1768</v>
      </c>
    </row>
  </sheetData>
  <sheetProtection selectLockedCells="1" selectUnlockedCells="1"/>
  <autoFilter ref="A6:D196"/>
  <mergeCells count="1">
    <mergeCell ref="B1:C4"/>
  </mergeCells>
  <hyperlinks>
    <hyperlink ref="A5" location="Оглавление!A1" display="Вернуться к оглавлению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9"/>
  <sheetViews>
    <sheetView zoomScaleNormal="100" workbookViewId="0">
      <pane ySplit="7" topLeftCell="A8" activePane="bottomLeft" state="frozen"/>
      <selection pane="bottomLeft"/>
    </sheetView>
  </sheetViews>
  <sheetFormatPr defaultColWidth="8.7109375" defaultRowHeight="15" x14ac:dyDescent="0.25"/>
  <cols>
    <col min="1" max="1" width="15.42578125" customWidth="1"/>
    <col min="2" max="2" width="15.7109375" customWidth="1"/>
    <col min="3" max="3" width="51.5703125" customWidth="1"/>
    <col min="4" max="4" width="15.5703125" style="10" customWidth="1"/>
    <col min="5" max="5" width="16.7109375" customWidth="1"/>
    <col min="6" max="6" width="27.7109375" customWidth="1"/>
    <col min="7" max="7" width="28.42578125" customWidth="1"/>
    <col min="9" max="9" width="13.5703125" customWidth="1"/>
    <col min="10" max="10" width="11.28515625" customWidth="1"/>
  </cols>
  <sheetData>
    <row r="1" spans="1:9" ht="18" x14ac:dyDescent="0.25">
      <c r="A1" s="11"/>
      <c r="B1" s="11"/>
      <c r="C1" s="371"/>
    </row>
    <row r="2" spans="1:9" ht="18" x14ac:dyDescent="0.25">
      <c r="A2" s="11"/>
      <c r="B2" s="12"/>
      <c r="C2" s="371"/>
    </row>
    <row r="3" spans="1:9" ht="18" x14ac:dyDescent="0.25">
      <c r="A3" s="11"/>
      <c r="B3" s="11"/>
      <c r="C3" s="371"/>
    </row>
    <row r="4" spans="1:9" ht="18" x14ac:dyDescent="0.25">
      <c r="A4" s="11"/>
      <c r="B4" s="11"/>
      <c r="C4" s="371"/>
    </row>
    <row r="5" spans="1:9" ht="15.75" x14ac:dyDescent="0.25">
      <c r="A5" s="13" t="s">
        <v>21</v>
      </c>
      <c r="B5" s="14"/>
      <c r="C5" s="371"/>
    </row>
    <row r="6" spans="1:9" x14ac:dyDescent="0.25">
      <c r="A6" s="15" t="s">
        <v>22</v>
      </c>
      <c r="D6" s="16"/>
    </row>
    <row r="7" spans="1:9" x14ac:dyDescent="0.25">
      <c r="A7" s="17" t="s">
        <v>23</v>
      </c>
      <c r="B7" s="17" t="s">
        <v>24</v>
      </c>
      <c r="C7" s="17" t="s">
        <v>25</v>
      </c>
      <c r="D7" s="18" t="s">
        <v>26</v>
      </c>
      <c r="E7" s="17" t="s">
        <v>27</v>
      </c>
      <c r="F7" s="17" t="s">
        <v>28</v>
      </c>
      <c r="G7" s="17" t="s">
        <v>29</v>
      </c>
      <c r="H7" s="19" t="s">
        <v>30</v>
      </c>
    </row>
    <row r="8" spans="1:9" x14ac:dyDescent="0.25">
      <c r="A8" s="20" t="s">
        <v>31</v>
      </c>
      <c r="B8" s="21" t="s">
        <v>32</v>
      </c>
      <c r="C8" s="22" t="s">
        <v>33</v>
      </c>
      <c r="D8" s="23">
        <v>19290</v>
      </c>
      <c r="E8" s="24" t="s">
        <v>34</v>
      </c>
      <c r="F8" s="24" t="s">
        <v>35</v>
      </c>
      <c r="G8" s="25"/>
      <c r="H8" s="26" t="s">
        <v>36</v>
      </c>
      <c r="I8" s="27"/>
    </row>
    <row r="9" spans="1:9" x14ac:dyDescent="0.25">
      <c r="A9" s="28" t="s">
        <v>37</v>
      </c>
      <c r="B9" s="29" t="s">
        <v>38</v>
      </c>
      <c r="C9" s="30" t="s">
        <v>39</v>
      </c>
      <c r="D9" s="31">
        <v>20290</v>
      </c>
      <c r="E9" s="32" t="s">
        <v>34</v>
      </c>
      <c r="F9" s="32" t="s">
        <v>35</v>
      </c>
      <c r="G9" s="33"/>
      <c r="H9" s="34" t="s">
        <v>36</v>
      </c>
      <c r="I9" s="27"/>
    </row>
    <row r="10" spans="1:9" x14ac:dyDescent="0.25">
      <c r="A10" s="28" t="s">
        <v>40</v>
      </c>
      <c r="B10" s="29" t="s">
        <v>41</v>
      </c>
      <c r="C10" s="30" t="s">
        <v>42</v>
      </c>
      <c r="D10" s="31">
        <v>18490</v>
      </c>
      <c r="E10" s="32" t="s">
        <v>34</v>
      </c>
      <c r="F10" s="32" t="s">
        <v>35</v>
      </c>
      <c r="G10" s="33"/>
      <c r="H10" s="34" t="s">
        <v>36</v>
      </c>
      <c r="I10" s="27"/>
    </row>
    <row r="11" spans="1:9" x14ac:dyDescent="0.25">
      <c r="A11" s="28" t="s">
        <v>43</v>
      </c>
      <c r="B11" s="29" t="s">
        <v>44</v>
      </c>
      <c r="C11" s="30" t="s">
        <v>45</v>
      </c>
      <c r="D11" s="31">
        <v>18490</v>
      </c>
      <c r="E11" s="32" t="s">
        <v>34</v>
      </c>
      <c r="F11" s="32" t="s">
        <v>35</v>
      </c>
      <c r="G11" s="33"/>
      <c r="H11" s="34" t="s">
        <v>36</v>
      </c>
      <c r="I11" s="27"/>
    </row>
    <row r="12" spans="1:9" x14ac:dyDescent="0.25">
      <c r="A12" s="28" t="s">
        <v>46</v>
      </c>
      <c r="B12" s="29" t="s">
        <v>47</v>
      </c>
      <c r="C12" s="30" t="s">
        <v>48</v>
      </c>
      <c r="D12" s="31">
        <v>424990</v>
      </c>
      <c r="E12" s="32" t="s">
        <v>34</v>
      </c>
      <c r="F12" s="32" t="s">
        <v>49</v>
      </c>
      <c r="G12" s="33"/>
      <c r="H12" s="34" t="s">
        <v>36</v>
      </c>
      <c r="I12" s="27"/>
    </row>
    <row r="13" spans="1:9" x14ac:dyDescent="0.25">
      <c r="A13" s="35" t="s">
        <v>50</v>
      </c>
      <c r="B13" s="29" t="s">
        <v>51</v>
      </c>
      <c r="C13" s="30" t="s">
        <v>52</v>
      </c>
      <c r="D13" s="31">
        <v>90490</v>
      </c>
      <c r="E13" s="32" t="s">
        <v>34</v>
      </c>
      <c r="F13" s="32" t="s">
        <v>53</v>
      </c>
      <c r="G13" s="33" t="s">
        <v>54</v>
      </c>
      <c r="H13" s="34" t="s">
        <v>55</v>
      </c>
      <c r="I13" s="27"/>
    </row>
    <row r="14" spans="1:9" x14ac:dyDescent="0.25">
      <c r="A14" s="35" t="s">
        <v>56</v>
      </c>
      <c r="B14" s="29" t="s">
        <v>57</v>
      </c>
      <c r="C14" s="30" t="s">
        <v>58</v>
      </c>
      <c r="D14" s="31">
        <v>97890</v>
      </c>
      <c r="E14" s="32" t="s">
        <v>34</v>
      </c>
      <c r="F14" s="32" t="s">
        <v>53</v>
      </c>
      <c r="G14" s="33" t="s">
        <v>54</v>
      </c>
      <c r="H14" s="34" t="s">
        <v>55</v>
      </c>
      <c r="I14" s="27"/>
    </row>
    <row r="15" spans="1:9" x14ac:dyDescent="0.25">
      <c r="A15" s="28" t="s">
        <v>59</v>
      </c>
      <c r="B15" s="36" t="s">
        <v>60</v>
      </c>
      <c r="C15" s="30" t="s">
        <v>61</v>
      </c>
      <c r="D15" s="31">
        <v>319690</v>
      </c>
      <c r="E15" s="32" t="s">
        <v>34</v>
      </c>
      <c r="F15" s="32" t="s">
        <v>49</v>
      </c>
      <c r="G15" s="33" t="s">
        <v>54</v>
      </c>
      <c r="H15" s="34" t="s">
        <v>55</v>
      </c>
      <c r="I15" s="27"/>
    </row>
    <row r="16" spans="1:9" x14ac:dyDescent="0.25">
      <c r="A16" s="28" t="s">
        <v>62</v>
      </c>
      <c r="B16" s="36" t="s">
        <v>63</v>
      </c>
      <c r="C16" s="30" t="s">
        <v>64</v>
      </c>
      <c r="D16" s="31">
        <v>319690</v>
      </c>
      <c r="E16" s="32" t="s">
        <v>34</v>
      </c>
      <c r="F16" s="32" t="s">
        <v>49</v>
      </c>
      <c r="G16" s="33" t="s">
        <v>54</v>
      </c>
      <c r="H16" s="34" t="s">
        <v>55</v>
      </c>
      <c r="I16" s="27"/>
    </row>
    <row r="17" spans="1:9" x14ac:dyDescent="0.25">
      <c r="A17" s="28" t="s">
        <v>65</v>
      </c>
      <c r="B17" s="36" t="s">
        <v>66</v>
      </c>
      <c r="C17" s="30" t="s">
        <v>67</v>
      </c>
      <c r="D17" s="31">
        <v>406490</v>
      </c>
      <c r="E17" s="32" t="s">
        <v>34</v>
      </c>
      <c r="F17" s="32" t="s">
        <v>49</v>
      </c>
      <c r="G17" s="33" t="s">
        <v>54</v>
      </c>
      <c r="H17" s="34" t="s">
        <v>55</v>
      </c>
      <c r="I17" s="27"/>
    </row>
    <row r="18" spans="1:9" x14ac:dyDescent="0.25">
      <c r="A18" s="28" t="s">
        <v>68</v>
      </c>
      <c r="B18" s="36" t="s">
        <v>69</v>
      </c>
      <c r="C18" s="30" t="s">
        <v>70</v>
      </c>
      <c r="D18" s="31">
        <v>406490</v>
      </c>
      <c r="E18" s="32" t="s">
        <v>34</v>
      </c>
      <c r="F18" s="32" t="s">
        <v>49</v>
      </c>
      <c r="G18" s="33" t="s">
        <v>54</v>
      </c>
      <c r="H18" s="34" t="s">
        <v>55</v>
      </c>
      <c r="I18" s="27"/>
    </row>
    <row r="19" spans="1:9" x14ac:dyDescent="0.25">
      <c r="A19" s="35" t="s">
        <v>71</v>
      </c>
      <c r="B19" s="37" t="s">
        <v>72</v>
      </c>
      <c r="C19" s="30" t="s">
        <v>73</v>
      </c>
      <c r="D19" s="38">
        <v>28990</v>
      </c>
      <c r="E19" s="32" t="s">
        <v>34</v>
      </c>
      <c r="F19" s="32" t="s">
        <v>53</v>
      </c>
      <c r="G19" s="33"/>
      <c r="H19" s="34" t="s">
        <v>36</v>
      </c>
      <c r="I19" s="39"/>
    </row>
    <row r="20" spans="1:9" x14ac:dyDescent="0.25">
      <c r="A20" s="35" t="s">
        <v>74</v>
      </c>
      <c r="B20" s="37" t="s">
        <v>75</v>
      </c>
      <c r="C20" s="30" t="s">
        <v>76</v>
      </c>
      <c r="D20" s="38">
        <v>31890</v>
      </c>
      <c r="E20" s="32" t="s">
        <v>34</v>
      </c>
      <c r="F20" s="32" t="s">
        <v>53</v>
      </c>
      <c r="G20" s="33"/>
      <c r="H20" s="34" t="s">
        <v>36</v>
      </c>
      <c r="I20" s="39"/>
    </row>
    <row r="21" spans="1:9" x14ac:dyDescent="0.25">
      <c r="A21" s="28" t="s">
        <v>77</v>
      </c>
      <c r="B21" s="36" t="s">
        <v>78</v>
      </c>
      <c r="C21" s="30" t="s">
        <v>79</v>
      </c>
      <c r="D21" s="31">
        <v>264190</v>
      </c>
      <c r="E21" s="32" t="s">
        <v>34</v>
      </c>
      <c r="F21" s="32" t="s">
        <v>49</v>
      </c>
      <c r="G21" s="33" t="s">
        <v>54</v>
      </c>
      <c r="H21" s="34" t="s">
        <v>55</v>
      </c>
      <c r="I21" s="27"/>
    </row>
    <row r="22" spans="1:9" x14ac:dyDescent="0.25">
      <c r="A22" s="28" t="s">
        <v>80</v>
      </c>
      <c r="B22" s="36" t="s">
        <v>81</v>
      </c>
      <c r="C22" s="30" t="s">
        <v>82</v>
      </c>
      <c r="D22" s="31">
        <v>338090</v>
      </c>
      <c r="E22" s="32" t="s">
        <v>34</v>
      </c>
      <c r="F22" s="32" t="s">
        <v>49</v>
      </c>
      <c r="G22" s="33" t="s">
        <v>54</v>
      </c>
      <c r="H22" s="34" t="s">
        <v>55</v>
      </c>
      <c r="I22" s="27"/>
    </row>
    <row r="23" spans="1:9" x14ac:dyDescent="0.25">
      <c r="A23" s="28" t="s">
        <v>83</v>
      </c>
      <c r="B23" s="36" t="s">
        <v>84</v>
      </c>
      <c r="C23" s="30" t="s">
        <v>85</v>
      </c>
      <c r="D23" s="31">
        <v>338090</v>
      </c>
      <c r="E23" s="32" t="s">
        <v>34</v>
      </c>
      <c r="F23" s="32" t="s">
        <v>49</v>
      </c>
      <c r="G23" s="33" t="s">
        <v>54</v>
      </c>
      <c r="H23" s="34" t="s">
        <v>55</v>
      </c>
      <c r="I23" s="27"/>
    </row>
    <row r="24" spans="1:9" x14ac:dyDescent="0.25">
      <c r="A24" s="28" t="s">
        <v>86</v>
      </c>
      <c r="B24" s="36" t="s">
        <v>87</v>
      </c>
      <c r="C24" s="30" t="s">
        <v>88</v>
      </c>
      <c r="D24" s="31">
        <v>264190</v>
      </c>
      <c r="E24" s="32" t="s">
        <v>34</v>
      </c>
      <c r="F24" s="32" t="s">
        <v>49</v>
      </c>
      <c r="G24" s="33" t="s">
        <v>54</v>
      </c>
      <c r="H24" s="34" t="s">
        <v>55</v>
      </c>
      <c r="I24" s="27"/>
    </row>
    <row r="25" spans="1:9" x14ac:dyDescent="0.25">
      <c r="A25" s="35" t="s">
        <v>89</v>
      </c>
      <c r="B25" s="29" t="s">
        <v>90</v>
      </c>
      <c r="C25" s="30" t="s">
        <v>91</v>
      </c>
      <c r="D25" s="31">
        <v>169990</v>
      </c>
      <c r="E25" s="32" t="s">
        <v>34</v>
      </c>
      <c r="F25" s="32" t="s">
        <v>53</v>
      </c>
      <c r="G25" s="33"/>
      <c r="H25" s="34" t="s">
        <v>36</v>
      </c>
      <c r="I25" s="27"/>
    </row>
    <row r="26" spans="1:9" x14ac:dyDescent="0.25">
      <c r="A26" s="40" t="s">
        <v>92</v>
      </c>
      <c r="B26" s="29" t="s">
        <v>93</v>
      </c>
      <c r="C26" s="30" t="s">
        <v>94</v>
      </c>
      <c r="D26" s="31">
        <v>214290</v>
      </c>
      <c r="E26" s="32" t="s">
        <v>34</v>
      </c>
      <c r="F26" s="32" t="s">
        <v>53</v>
      </c>
      <c r="G26" s="33"/>
      <c r="H26" s="34" t="s">
        <v>95</v>
      </c>
      <c r="I26" s="27"/>
    </row>
    <row r="27" spans="1:9" x14ac:dyDescent="0.25">
      <c r="A27" s="35" t="s">
        <v>96</v>
      </c>
      <c r="B27" s="29" t="s">
        <v>97</v>
      </c>
      <c r="C27" s="30" t="s">
        <v>98</v>
      </c>
      <c r="D27" s="31">
        <v>169990</v>
      </c>
      <c r="E27" s="32" t="s">
        <v>34</v>
      </c>
      <c r="F27" s="32" t="s">
        <v>53</v>
      </c>
      <c r="G27" s="33"/>
      <c r="H27" s="34" t="s">
        <v>36</v>
      </c>
      <c r="I27" s="27"/>
    </row>
    <row r="28" spans="1:9" x14ac:dyDescent="0.25">
      <c r="A28" s="40" t="s">
        <v>99</v>
      </c>
      <c r="B28" s="29" t="s">
        <v>100</v>
      </c>
      <c r="C28" s="30" t="s">
        <v>101</v>
      </c>
      <c r="D28" s="31">
        <v>214290</v>
      </c>
      <c r="E28" s="32" t="s">
        <v>34</v>
      </c>
      <c r="F28" s="32" t="s">
        <v>53</v>
      </c>
      <c r="G28" s="33"/>
      <c r="H28" s="34" t="s">
        <v>36</v>
      </c>
      <c r="I28" s="27"/>
    </row>
    <row r="29" spans="1:9" x14ac:dyDescent="0.25">
      <c r="A29" s="40" t="s">
        <v>102</v>
      </c>
      <c r="B29" s="29" t="s">
        <v>103</v>
      </c>
      <c r="C29" s="30" t="s">
        <v>104</v>
      </c>
      <c r="D29" s="31">
        <v>214290</v>
      </c>
      <c r="E29" s="32" t="s">
        <v>34</v>
      </c>
      <c r="F29" s="32" t="s">
        <v>53</v>
      </c>
      <c r="G29" s="33"/>
      <c r="H29" s="34" t="s">
        <v>36</v>
      </c>
      <c r="I29" s="27"/>
    </row>
    <row r="30" spans="1:9" x14ac:dyDescent="0.25">
      <c r="A30" s="40" t="s">
        <v>105</v>
      </c>
      <c r="B30" s="29" t="s">
        <v>106</v>
      </c>
      <c r="C30" s="30" t="s">
        <v>107</v>
      </c>
      <c r="D30" s="31">
        <v>214290</v>
      </c>
      <c r="E30" s="32" t="s">
        <v>34</v>
      </c>
      <c r="F30" s="32" t="s">
        <v>53</v>
      </c>
      <c r="G30" s="33"/>
      <c r="H30" s="34" t="s">
        <v>36</v>
      </c>
      <c r="I30" s="27"/>
    </row>
    <row r="31" spans="1:9" x14ac:dyDescent="0.25">
      <c r="A31" s="28" t="s">
        <v>108</v>
      </c>
      <c r="B31" s="36" t="s">
        <v>109</v>
      </c>
      <c r="C31" s="30" t="s">
        <v>110</v>
      </c>
      <c r="D31" s="31">
        <v>181090</v>
      </c>
      <c r="E31" s="32" t="s">
        <v>34</v>
      </c>
      <c r="F31" s="32" t="s">
        <v>53</v>
      </c>
      <c r="G31" s="33"/>
      <c r="H31" s="34" t="s">
        <v>95</v>
      </c>
      <c r="I31" s="27"/>
    </row>
    <row r="32" spans="1:9" x14ac:dyDescent="0.25">
      <c r="A32" s="28" t="s">
        <v>111</v>
      </c>
      <c r="B32" s="36" t="s">
        <v>112</v>
      </c>
      <c r="C32" s="30" t="s">
        <v>113</v>
      </c>
      <c r="D32" s="31">
        <v>181090</v>
      </c>
      <c r="E32" s="32" t="s">
        <v>34</v>
      </c>
      <c r="F32" s="32" t="s">
        <v>53</v>
      </c>
      <c r="G32" s="33"/>
      <c r="H32" s="34" t="s">
        <v>36</v>
      </c>
      <c r="I32" s="27"/>
    </row>
    <row r="33" spans="1:9" x14ac:dyDescent="0.25">
      <c r="A33" s="28" t="s">
        <v>114</v>
      </c>
      <c r="B33" s="36" t="s">
        <v>115</v>
      </c>
      <c r="C33" s="30" t="s">
        <v>116</v>
      </c>
      <c r="D33" s="31">
        <v>201290</v>
      </c>
      <c r="E33" s="32" t="s">
        <v>34</v>
      </c>
      <c r="F33" s="32" t="s">
        <v>117</v>
      </c>
      <c r="G33" s="33"/>
      <c r="H33" s="34" t="s">
        <v>36</v>
      </c>
      <c r="I33" s="27"/>
    </row>
    <row r="34" spans="1:9" x14ac:dyDescent="0.25">
      <c r="A34" s="28" t="s">
        <v>118</v>
      </c>
      <c r="B34" s="36" t="s">
        <v>119</v>
      </c>
      <c r="C34" s="30" t="s">
        <v>120</v>
      </c>
      <c r="D34" s="31">
        <v>201290</v>
      </c>
      <c r="E34" s="32" t="s">
        <v>34</v>
      </c>
      <c r="F34" s="32" t="s">
        <v>117</v>
      </c>
      <c r="G34" s="33"/>
      <c r="H34" s="34" t="s">
        <v>36</v>
      </c>
      <c r="I34" s="27"/>
    </row>
    <row r="35" spans="1:9" x14ac:dyDescent="0.25">
      <c r="A35" s="40" t="s">
        <v>121</v>
      </c>
      <c r="B35" s="29" t="s">
        <v>122</v>
      </c>
      <c r="C35" s="30" t="s">
        <v>123</v>
      </c>
      <c r="D35" s="31">
        <v>106190</v>
      </c>
      <c r="E35" s="32" t="s">
        <v>34</v>
      </c>
      <c r="F35" s="32" t="s">
        <v>53</v>
      </c>
      <c r="G35" s="33"/>
      <c r="H35" s="34" t="s">
        <v>95</v>
      </c>
      <c r="I35" s="27"/>
    </row>
    <row r="36" spans="1:9" x14ac:dyDescent="0.25">
      <c r="A36" s="40" t="s">
        <v>124</v>
      </c>
      <c r="B36" s="29" t="s">
        <v>125</v>
      </c>
      <c r="C36" s="30" t="s">
        <v>126</v>
      </c>
      <c r="D36" s="31">
        <v>110890</v>
      </c>
      <c r="E36" s="32" t="s">
        <v>34</v>
      </c>
      <c r="F36" s="32" t="s">
        <v>53</v>
      </c>
      <c r="G36" s="33"/>
      <c r="H36" s="34" t="s">
        <v>95</v>
      </c>
      <c r="I36" s="27"/>
    </row>
    <row r="37" spans="1:9" x14ac:dyDescent="0.25">
      <c r="A37" s="28" t="s">
        <v>127</v>
      </c>
      <c r="B37" s="29" t="s">
        <v>128</v>
      </c>
      <c r="C37" s="41" t="s">
        <v>129</v>
      </c>
      <c r="D37" s="31">
        <v>249490</v>
      </c>
      <c r="E37" s="32" t="s">
        <v>34</v>
      </c>
      <c r="F37" s="32" t="s">
        <v>117</v>
      </c>
      <c r="G37" s="33"/>
      <c r="H37" s="34" t="s">
        <v>95</v>
      </c>
      <c r="I37" s="27"/>
    </row>
    <row r="38" spans="1:9" x14ac:dyDescent="0.25">
      <c r="A38" s="28" t="s">
        <v>130</v>
      </c>
      <c r="B38" s="29" t="s">
        <v>131</v>
      </c>
      <c r="C38" s="41" t="s">
        <v>132</v>
      </c>
      <c r="D38" s="31">
        <v>249490</v>
      </c>
      <c r="E38" s="32" t="s">
        <v>34</v>
      </c>
      <c r="F38" s="32" t="s">
        <v>117</v>
      </c>
      <c r="G38" s="33"/>
      <c r="H38" s="34" t="s">
        <v>95</v>
      </c>
      <c r="I38" s="27"/>
    </row>
    <row r="39" spans="1:9" x14ac:dyDescent="0.25">
      <c r="A39" s="28" t="s">
        <v>133</v>
      </c>
      <c r="B39" s="29" t="s">
        <v>134</v>
      </c>
      <c r="C39" s="41" t="s">
        <v>135</v>
      </c>
      <c r="D39" s="31">
        <v>249490</v>
      </c>
      <c r="E39" s="32" t="s">
        <v>34</v>
      </c>
      <c r="F39" s="32" t="s">
        <v>117</v>
      </c>
      <c r="G39" s="33"/>
      <c r="H39" s="34" t="s">
        <v>95</v>
      </c>
      <c r="I39" s="27"/>
    </row>
    <row r="40" spans="1:9" x14ac:dyDescent="0.25">
      <c r="A40" s="28" t="s">
        <v>136</v>
      </c>
      <c r="B40" s="29" t="s">
        <v>137</v>
      </c>
      <c r="C40" s="30" t="s">
        <v>138</v>
      </c>
      <c r="D40" s="31">
        <v>107090</v>
      </c>
      <c r="E40" s="32" t="s">
        <v>34</v>
      </c>
      <c r="F40" s="32" t="s">
        <v>53</v>
      </c>
      <c r="G40" s="33" t="s">
        <v>54</v>
      </c>
      <c r="H40" s="34" t="s">
        <v>55</v>
      </c>
      <c r="I40" s="27"/>
    </row>
    <row r="41" spans="1:9" x14ac:dyDescent="0.25">
      <c r="A41" s="28" t="s">
        <v>139</v>
      </c>
      <c r="B41" s="29" t="s">
        <v>140</v>
      </c>
      <c r="C41" s="30" t="s">
        <v>141</v>
      </c>
      <c r="D41" s="31">
        <v>120090</v>
      </c>
      <c r="E41" s="32" t="s">
        <v>34</v>
      </c>
      <c r="F41" s="32" t="s">
        <v>53</v>
      </c>
      <c r="G41" s="33" t="s">
        <v>54</v>
      </c>
      <c r="H41" s="34" t="s">
        <v>55</v>
      </c>
      <c r="I41" s="27"/>
    </row>
    <row r="42" spans="1:9" x14ac:dyDescent="0.25">
      <c r="A42" s="28" t="s">
        <v>142</v>
      </c>
      <c r="B42" s="29" t="s">
        <v>143</v>
      </c>
      <c r="C42" s="30" t="s">
        <v>144</v>
      </c>
      <c r="D42" s="31">
        <v>160790</v>
      </c>
      <c r="E42" s="32" t="s">
        <v>34</v>
      </c>
      <c r="F42" s="32" t="s">
        <v>117</v>
      </c>
      <c r="G42" s="33" t="s">
        <v>54</v>
      </c>
      <c r="H42" s="34" t="s">
        <v>55</v>
      </c>
      <c r="I42" s="27"/>
    </row>
    <row r="43" spans="1:9" x14ac:dyDescent="0.25">
      <c r="A43" s="28" t="s">
        <v>145</v>
      </c>
      <c r="B43" s="29" t="s">
        <v>146</v>
      </c>
      <c r="C43" s="30" t="s">
        <v>147</v>
      </c>
      <c r="D43" s="31">
        <v>177290</v>
      </c>
      <c r="E43" s="32" t="s">
        <v>34</v>
      </c>
      <c r="F43" s="32" t="s">
        <v>117</v>
      </c>
      <c r="G43" s="33"/>
      <c r="H43" s="34" t="s">
        <v>95</v>
      </c>
      <c r="I43" s="27"/>
    </row>
    <row r="44" spans="1:9" x14ac:dyDescent="0.25">
      <c r="A44" s="28" t="s">
        <v>148</v>
      </c>
      <c r="B44" s="29" t="s">
        <v>149</v>
      </c>
      <c r="C44" s="30" t="s">
        <v>150</v>
      </c>
      <c r="D44" s="31">
        <v>149590</v>
      </c>
      <c r="E44" s="32" t="s">
        <v>34</v>
      </c>
      <c r="F44" s="32" t="s">
        <v>117</v>
      </c>
      <c r="G44" s="33" t="s">
        <v>54</v>
      </c>
      <c r="H44" s="34" t="s">
        <v>55</v>
      </c>
      <c r="I44" s="27"/>
    </row>
    <row r="45" spans="1:9" x14ac:dyDescent="0.25">
      <c r="A45" s="28" t="s">
        <v>151</v>
      </c>
      <c r="B45" s="29" t="s">
        <v>152</v>
      </c>
      <c r="C45" s="30" t="s">
        <v>153</v>
      </c>
      <c r="D45" s="31">
        <v>168090</v>
      </c>
      <c r="E45" s="32" t="s">
        <v>34</v>
      </c>
      <c r="F45" s="32" t="s">
        <v>117</v>
      </c>
      <c r="G45" s="33"/>
      <c r="H45" s="34" t="s">
        <v>95</v>
      </c>
      <c r="I45" s="27"/>
    </row>
    <row r="46" spans="1:9" x14ac:dyDescent="0.25">
      <c r="A46" s="28" t="s">
        <v>154</v>
      </c>
      <c r="B46" s="29" t="s">
        <v>155</v>
      </c>
      <c r="C46" s="30" t="s">
        <v>156</v>
      </c>
      <c r="D46" s="31">
        <v>245690</v>
      </c>
      <c r="E46" s="32" t="s">
        <v>34</v>
      </c>
      <c r="F46" s="32" t="s">
        <v>117</v>
      </c>
      <c r="G46" s="33" t="s">
        <v>54</v>
      </c>
      <c r="H46" s="34" t="s">
        <v>55</v>
      </c>
      <c r="I46" s="27"/>
    </row>
    <row r="47" spans="1:9" x14ac:dyDescent="0.25">
      <c r="A47" s="28" t="s">
        <v>157</v>
      </c>
      <c r="B47" s="29" t="s">
        <v>158</v>
      </c>
      <c r="C47" s="30" t="s">
        <v>159</v>
      </c>
      <c r="D47" s="31">
        <v>97890</v>
      </c>
      <c r="E47" s="32" t="s">
        <v>34</v>
      </c>
      <c r="F47" s="32" t="s">
        <v>53</v>
      </c>
      <c r="G47" s="33"/>
      <c r="H47" s="34" t="s">
        <v>95</v>
      </c>
      <c r="I47" s="27"/>
    </row>
    <row r="48" spans="1:9" x14ac:dyDescent="0.25">
      <c r="A48" s="28" t="s">
        <v>160</v>
      </c>
      <c r="B48" s="29" t="s">
        <v>161</v>
      </c>
      <c r="C48" s="30" t="s">
        <v>162</v>
      </c>
      <c r="D48" s="31">
        <v>114590</v>
      </c>
      <c r="E48" s="32" t="s">
        <v>34</v>
      </c>
      <c r="F48" s="32" t="s">
        <v>53</v>
      </c>
      <c r="G48" s="33"/>
      <c r="H48" s="34" t="s">
        <v>95</v>
      </c>
      <c r="I48" s="27"/>
    </row>
    <row r="49" spans="1:10" x14ac:dyDescent="0.25">
      <c r="A49" s="28" t="s">
        <v>163</v>
      </c>
      <c r="B49" s="29" t="s">
        <v>164</v>
      </c>
      <c r="C49" s="30" t="s">
        <v>165</v>
      </c>
      <c r="D49" s="31">
        <v>140390</v>
      </c>
      <c r="E49" s="32" t="s">
        <v>34</v>
      </c>
      <c r="F49" s="32" t="s">
        <v>53</v>
      </c>
      <c r="G49" s="33" t="s">
        <v>54</v>
      </c>
      <c r="H49" s="34" t="s">
        <v>55</v>
      </c>
      <c r="I49" s="27"/>
    </row>
    <row r="50" spans="1:10" x14ac:dyDescent="0.25">
      <c r="A50" s="28" t="s">
        <v>166</v>
      </c>
      <c r="B50" s="29" t="s">
        <v>167</v>
      </c>
      <c r="C50" s="30" t="s">
        <v>168</v>
      </c>
      <c r="D50" s="31">
        <v>168090</v>
      </c>
      <c r="E50" s="32" t="s">
        <v>34</v>
      </c>
      <c r="F50" s="32" t="s">
        <v>117</v>
      </c>
      <c r="G50" s="33"/>
      <c r="H50" s="34" t="s">
        <v>169</v>
      </c>
      <c r="I50" s="27"/>
    </row>
    <row r="51" spans="1:10" x14ac:dyDescent="0.25">
      <c r="A51" s="28" t="s">
        <v>170</v>
      </c>
      <c r="B51" s="42">
        <v>7612985659147</v>
      </c>
      <c r="C51" s="30" t="s">
        <v>171</v>
      </c>
      <c r="D51" s="31">
        <v>175490</v>
      </c>
      <c r="E51" s="32" t="s">
        <v>34</v>
      </c>
      <c r="F51" s="32" t="s">
        <v>117</v>
      </c>
      <c r="G51" s="33"/>
      <c r="H51" s="34" t="s">
        <v>169</v>
      </c>
      <c r="I51" s="27"/>
    </row>
    <row r="52" spans="1:10" x14ac:dyDescent="0.25">
      <c r="A52" s="28" t="s">
        <v>172</v>
      </c>
      <c r="B52" s="29" t="s">
        <v>173</v>
      </c>
      <c r="C52" s="30" t="s">
        <v>174</v>
      </c>
      <c r="D52" s="31">
        <v>160790</v>
      </c>
      <c r="E52" s="32" t="s">
        <v>34</v>
      </c>
      <c r="F52" s="32" t="s">
        <v>117</v>
      </c>
      <c r="G52" s="33"/>
      <c r="H52" s="34" t="s">
        <v>169</v>
      </c>
      <c r="I52" s="27"/>
    </row>
    <row r="53" spans="1:10" x14ac:dyDescent="0.25">
      <c r="A53" s="28" t="s">
        <v>175</v>
      </c>
      <c r="B53" s="29" t="s">
        <v>176</v>
      </c>
      <c r="C53" s="30" t="s">
        <v>177</v>
      </c>
      <c r="D53" s="31">
        <v>133090</v>
      </c>
      <c r="E53" s="32" t="s">
        <v>34</v>
      </c>
      <c r="F53" s="32" t="s">
        <v>53</v>
      </c>
      <c r="G53" s="33"/>
      <c r="H53" s="34" t="s">
        <v>169</v>
      </c>
      <c r="I53" s="27"/>
    </row>
    <row r="54" spans="1:10" x14ac:dyDescent="0.25">
      <c r="A54" s="28" t="s">
        <v>178</v>
      </c>
      <c r="B54" s="29" t="s">
        <v>179</v>
      </c>
      <c r="C54" s="30" t="s">
        <v>180</v>
      </c>
      <c r="D54" s="31">
        <v>116390</v>
      </c>
      <c r="E54" s="32" t="s">
        <v>34</v>
      </c>
      <c r="F54" s="32" t="s">
        <v>53</v>
      </c>
      <c r="G54" s="33"/>
      <c r="H54" s="34" t="s">
        <v>169</v>
      </c>
      <c r="I54" s="27"/>
    </row>
    <row r="55" spans="1:10" x14ac:dyDescent="0.25">
      <c r="A55" s="28" t="s">
        <v>181</v>
      </c>
      <c r="B55" s="29" t="s">
        <v>182</v>
      </c>
      <c r="C55" s="30" t="s">
        <v>183</v>
      </c>
      <c r="D55" s="31">
        <v>133090</v>
      </c>
      <c r="E55" s="32" t="s">
        <v>34</v>
      </c>
      <c r="F55" s="32" t="s">
        <v>53</v>
      </c>
      <c r="G55" s="33" t="s">
        <v>184</v>
      </c>
      <c r="H55" s="34" t="s">
        <v>185</v>
      </c>
      <c r="I55" s="27"/>
    </row>
    <row r="56" spans="1:10" x14ac:dyDescent="0.25">
      <c r="A56" s="28" t="s">
        <v>186</v>
      </c>
      <c r="B56" s="29" t="s">
        <v>187</v>
      </c>
      <c r="C56" s="30" t="s">
        <v>188</v>
      </c>
      <c r="D56" s="31">
        <v>47990</v>
      </c>
      <c r="E56" s="32" t="s">
        <v>189</v>
      </c>
      <c r="F56" s="32" t="s">
        <v>53</v>
      </c>
      <c r="G56" s="33" t="s">
        <v>190</v>
      </c>
      <c r="H56" s="34" t="s">
        <v>191</v>
      </c>
      <c r="I56" s="27"/>
      <c r="J56" s="27"/>
    </row>
    <row r="57" spans="1:10" x14ac:dyDescent="0.25">
      <c r="A57" s="40" t="s">
        <v>192</v>
      </c>
      <c r="B57" s="29" t="s">
        <v>193</v>
      </c>
      <c r="C57" s="30" t="s">
        <v>194</v>
      </c>
      <c r="D57" s="31">
        <v>88690</v>
      </c>
      <c r="E57" s="32" t="s">
        <v>34</v>
      </c>
      <c r="F57" s="32" t="s">
        <v>53</v>
      </c>
      <c r="G57" s="33"/>
      <c r="H57" s="34" t="s">
        <v>169</v>
      </c>
      <c r="I57" s="27"/>
    </row>
    <row r="58" spans="1:10" x14ac:dyDescent="0.25">
      <c r="A58" s="28" t="s">
        <v>195</v>
      </c>
      <c r="B58" s="29" t="s">
        <v>196</v>
      </c>
      <c r="C58" s="30" t="s">
        <v>197</v>
      </c>
      <c r="D58" s="31">
        <v>282690</v>
      </c>
      <c r="E58" s="32" t="s">
        <v>34</v>
      </c>
      <c r="F58" s="32" t="s">
        <v>198</v>
      </c>
      <c r="G58" s="33" t="s">
        <v>54</v>
      </c>
      <c r="H58" s="34" t="s">
        <v>55</v>
      </c>
      <c r="I58" s="27"/>
    </row>
    <row r="59" spans="1:10" x14ac:dyDescent="0.25">
      <c r="A59" s="28" t="s">
        <v>199</v>
      </c>
      <c r="B59" s="29" t="s">
        <v>200</v>
      </c>
      <c r="C59" s="30" t="s">
        <v>201</v>
      </c>
      <c r="D59" s="31">
        <v>282690</v>
      </c>
      <c r="E59" s="32" t="s">
        <v>34</v>
      </c>
      <c r="F59" s="32" t="s">
        <v>198</v>
      </c>
      <c r="G59" s="33" t="s">
        <v>54</v>
      </c>
      <c r="H59" s="34" t="s">
        <v>55</v>
      </c>
      <c r="I59" s="27"/>
    </row>
    <row r="60" spans="1:10" x14ac:dyDescent="0.25">
      <c r="A60" s="28" t="s">
        <v>202</v>
      </c>
      <c r="B60" s="42">
        <v>7612985698948</v>
      </c>
      <c r="C60" s="43" t="s">
        <v>203</v>
      </c>
      <c r="D60" s="31">
        <v>256790</v>
      </c>
      <c r="E60" s="32" t="s">
        <v>34</v>
      </c>
      <c r="F60" s="32" t="s">
        <v>198</v>
      </c>
      <c r="G60" s="33" t="s">
        <v>54</v>
      </c>
      <c r="H60" s="34" t="s">
        <v>55</v>
      </c>
      <c r="I60" s="27"/>
    </row>
    <row r="61" spans="1:10" x14ac:dyDescent="0.25">
      <c r="A61" s="35" t="s">
        <v>204</v>
      </c>
      <c r="B61" s="37" t="s">
        <v>205</v>
      </c>
      <c r="C61" s="30" t="s">
        <v>206</v>
      </c>
      <c r="D61" s="31">
        <v>131990</v>
      </c>
      <c r="E61" s="32" t="s">
        <v>34</v>
      </c>
      <c r="F61" s="32" t="s">
        <v>207</v>
      </c>
      <c r="G61" s="33" t="s">
        <v>190</v>
      </c>
      <c r="H61" s="34" t="s">
        <v>191</v>
      </c>
      <c r="I61" s="27"/>
      <c r="J61" s="27"/>
    </row>
    <row r="62" spans="1:10" x14ac:dyDescent="0.25">
      <c r="A62" s="35" t="s">
        <v>208</v>
      </c>
      <c r="B62" s="37" t="s">
        <v>209</v>
      </c>
      <c r="C62" s="30" t="s">
        <v>210</v>
      </c>
      <c r="D62" s="31">
        <v>11390</v>
      </c>
      <c r="E62" s="32" t="s">
        <v>189</v>
      </c>
      <c r="F62" s="32" t="s">
        <v>35</v>
      </c>
      <c r="G62" s="33" t="s">
        <v>190</v>
      </c>
      <c r="H62" s="34" t="s">
        <v>191</v>
      </c>
      <c r="I62" s="27"/>
      <c r="J62" s="27"/>
    </row>
    <row r="63" spans="1:10" x14ac:dyDescent="0.25">
      <c r="A63" s="35" t="s">
        <v>211</v>
      </c>
      <c r="B63" s="37" t="s">
        <v>212</v>
      </c>
      <c r="C63" s="30" t="s">
        <v>213</v>
      </c>
      <c r="D63" s="31">
        <v>11390</v>
      </c>
      <c r="E63" s="32" t="s">
        <v>189</v>
      </c>
      <c r="F63" s="32" t="s">
        <v>35</v>
      </c>
      <c r="G63" s="33" t="s">
        <v>190</v>
      </c>
      <c r="H63" s="34" t="s">
        <v>191</v>
      </c>
      <c r="I63" s="27"/>
      <c r="J63" s="27"/>
    </row>
    <row r="64" spans="1:10" x14ac:dyDescent="0.25">
      <c r="A64" s="35" t="s">
        <v>214</v>
      </c>
      <c r="B64" s="37" t="s">
        <v>215</v>
      </c>
      <c r="C64" s="30" t="s">
        <v>216</v>
      </c>
      <c r="D64" s="31">
        <v>13190</v>
      </c>
      <c r="E64" s="32" t="s">
        <v>189</v>
      </c>
      <c r="F64" s="32" t="s">
        <v>35</v>
      </c>
      <c r="G64" s="33" t="s">
        <v>190</v>
      </c>
      <c r="H64" s="34" t="s">
        <v>191</v>
      </c>
      <c r="I64" s="27"/>
      <c r="J64" s="27"/>
    </row>
    <row r="65" spans="1:10" x14ac:dyDescent="0.25">
      <c r="A65" s="35" t="s">
        <v>217</v>
      </c>
      <c r="B65" s="37" t="s">
        <v>218</v>
      </c>
      <c r="C65" s="30" t="s">
        <v>219</v>
      </c>
      <c r="D65" s="31">
        <v>13190</v>
      </c>
      <c r="E65" s="32" t="s">
        <v>189</v>
      </c>
      <c r="F65" s="32" t="s">
        <v>35</v>
      </c>
      <c r="G65" s="33" t="s">
        <v>190</v>
      </c>
      <c r="H65" s="34" t="s">
        <v>191</v>
      </c>
      <c r="I65" s="27"/>
      <c r="J65" s="27"/>
    </row>
    <row r="66" spans="1:10" x14ac:dyDescent="0.25">
      <c r="A66" s="35" t="s">
        <v>220</v>
      </c>
      <c r="B66" s="29" t="s">
        <v>221</v>
      </c>
      <c r="C66" s="30" t="s">
        <v>222</v>
      </c>
      <c r="D66" s="31">
        <v>13190</v>
      </c>
      <c r="E66" s="32" t="s">
        <v>189</v>
      </c>
      <c r="F66" s="32" t="s">
        <v>35</v>
      </c>
      <c r="G66" s="33" t="s">
        <v>190</v>
      </c>
      <c r="H66" s="34" t="s">
        <v>191</v>
      </c>
      <c r="I66" s="27"/>
      <c r="J66" s="27"/>
    </row>
    <row r="67" spans="1:10" x14ac:dyDescent="0.25">
      <c r="A67" s="35" t="s">
        <v>223</v>
      </c>
      <c r="B67" s="29" t="s">
        <v>224</v>
      </c>
      <c r="C67" s="30" t="s">
        <v>225</v>
      </c>
      <c r="D67" s="31">
        <v>13190</v>
      </c>
      <c r="E67" s="32" t="s">
        <v>189</v>
      </c>
      <c r="F67" s="32" t="s">
        <v>35</v>
      </c>
      <c r="G67" s="33" t="s">
        <v>190</v>
      </c>
      <c r="H67" s="34" t="s">
        <v>191</v>
      </c>
      <c r="I67" s="27"/>
      <c r="J67" s="27"/>
    </row>
    <row r="68" spans="1:10" x14ac:dyDescent="0.25">
      <c r="A68" s="35" t="s">
        <v>226</v>
      </c>
      <c r="B68" s="29" t="s">
        <v>227</v>
      </c>
      <c r="C68" s="30" t="s">
        <v>228</v>
      </c>
      <c r="D68" s="31">
        <v>13190</v>
      </c>
      <c r="E68" s="32" t="s">
        <v>189</v>
      </c>
      <c r="F68" s="32" t="s">
        <v>35</v>
      </c>
      <c r="G68" s="33" t="s">
        <v>190</v>
      </c>
      <c r="H68" s="34" t="s">
        <v>191</v>
      </c>
      <c r="I68" s="27"/>
      <c r="J68" s="27"/>
    </row>
    <row r="69" spans="1:10" x14ac:dyDescent="0.25">
      <c r="A69" s="35" t="s">
        <v>229</v>
      </c>
      <c r="B69" s="29" t="s">
        <v>230</v>
      </c>
      <c r="C69" s="30" t="s">
        <v>231</v>
      </c>
      <c r="D69" s="31">
        <v>11390</v>
      </c>
      <c r="E69" s="32" t="s">
        <v>189</v>
      </c>
      <c r="F69" s="32" t="s">
        <v>35</v>
      </c>
      <c r="G69" s="33" t="s">
        <v>190</v>
      </c>
      <c r="H69" s="34" t="s">
        <v>191</v>
      </c>
      <c r="I69" s="27"/>
      <c r="J69" s="27"/>
    </row>
    <row r="70" spans="1:10" x14ac:dyDescent="0.25">
      <c r="A70" s="35" t="s">
        <v>232</v>
      </c>
      <c r="B70" s="37" t="s">
        <v>233</v>
      </c>
      <c r="C70" s="30" t="s">
        <v>234</v>
      </c>
      <c r="D70" s="31">
        <v>17090</v>
      </c>
      <c r="E70" s="32" t="s">
        <v>189</v>
      </c>
      <c r="F70" s="32" t="s">
        <v>35</v>
      </c>
      <c r="G70" s="33"/>
      <c r="H70" s="34" t="s">
        <v>36</v>
      </c>
      <c r="I70" s="27"/>
      <c r="J70" s="27"/>
    </row>
    <row r="71" spans="1:10" x14ac:dyDescent="0.25">
      <c r="A71" s="35" t="s">
        <v>235</v>
      </c>
      <c r="B71" s="37" t="s">
        <v>236</v>
      </c>
      <c r="C71" s="30" t="s">
        <v>237</v>
      </c>
      <c r="D71" s="31">
        <v>11090</v>
      </c>
      <c r="E71" s="32" t="s">
        <v>189</v>
      </c>
      <c r="F71" s="32" t="s">
        <v>35</v>
      </c>
      <c r="G71" s="33" t="s">
        <v>190</v>
      </c>
      <c r="H71" s="34" t="s">
        <v>191</v>
      </c>
      <c r="I71" s="27"/>
      <c r="J71" s="27"/>
    </row>
    <row r="72" spans="1:10" x14ac:dyDescent="0.25">
      <c r="A72" s="35" t="s">
        <v>238</v>
      </c>
      <c r="B72" s="37" t="s">
        <v>239</v>
      </c>
      <c r="C72" s="30" t="s">
        <v>240</v>
      </c>
      <c r="D72" s="31">
        <v>11090</v>
      </c>
      <c r="E72" s="32" t="s">
        <v>189</v>
      </c>
      <c r="F72" s="32" t="s">
        <v>35</v>
      </c>
      <c r="G72" s="33" t="s">
        <v>190</v>
      </c>
      <c r="H72" s="34" t="s">
        <v>191</v>
      </c>
      <c r="I72" s="27"/>
      <c r="J72" s="27"/>
    </row>
    <row r="73" spans="1:10" x14ac:dyDescent="0.25">
      <c r="A73" s="35" t="s">
        <v>241</v>
      </c>
      <c r="B73" s="37" t="s">
        <v>242</v>
      </c>
      <c r="C73" s="30" t="s">
        <v>243</v>
      </c>
      <c r="D73" s="31">
        <v>9990</v>
      </c>
      <c r="E73" s="32" t="s">
        <v>189</v>
      </c>
      <c r="F73" s="32" t="s">
        <v>35</v>
      </c>
      <c r="G73" s="33"/>
      <c r="H73" s="34" t="s">
        <v>169</v>
      </c>
      <c r="I73" s="27"/>
      <c r="J73" s="27"/>
    </row>
    <row r="74" spans="1:10" x14ac:dyDescent="0.25">
      <c r="A74" s="35" t="s">
        <v>244</v>
      </c>
      <c r="B74" s="37" t="s">
        <v>245</v>
      </c>
      <c r="C74" s="30" t="s">
        <v>246</v>
      </c>
      <c r="D74" s="31">
        <v>8190</v>
      </c>
      <c r="E74" s="32" t="s">
        <v>247</v>
      </c>
      <c r="F74" s="32" t="s">
        <v>35</v>
      </c>
      <c r="G74" s="33"/>
      <c r="H74" s="34" t="s">
        <v>169</v>
      </c>
      <c r="I74" s="27"/>
      <c r="J74" s="27"/>
    </row>
    <row r="75" spans="1:10" x14ac:dyDescent="0.25">
      <c r="A75" s="35" t="s">
        <v>248</v>
      </c>
      <c r="B75" s="37" t="s">
        <v>249</v>
      </c>
      <c r="C75" s="30" t="s">
        <v>250</v>
      </c>
      <c r="D75" s="31">
        <v>10090</v>
      </c>
      <c r="E75" s="32" t="s">
        <v>189</v>
      </c>
      <c r="F75" s="32" t="s">
        <v>35</v>
      </c>
      <c r="G75" s="33"/>
      <c r="H75" s="34" t="s">
        <v>169</v>
      </c>
      <c r="I75" s="27"/>
      <c r="J75" s="27"/>
    </row>
    <row r="76" spans="1:10" x14ac:dyDescent="0.25">
      <c r="A76" s="35" t="s">
        <v>251</v>
      </c>
      <c r="B76" s="37" t="s">
        <v>252</v>
      </c>
      <c r="C76" s="30" t="s">
        <v>253</v>
      </c>
      <c r="D76" s="31">
        <v>10090</v>
      </c>
      <c r="E76" s="32" t="s">
        <v>189</v>
      </c>
      <c r="F76" s="32" t="s">
        <v>35</v>
      </c>
      <c r="G76" s="33"/>
      <c r="H76" s="34" t="s">
        <v>169</v>
      </c>
      <c r="I76" s="27"/>
      <c r="J76" s="27"/>
    </row>
    <row r="77" spans="1:10" x14ac:dyDescent="0.25">
      <c r="A77" s="35" t="s">
        <v>254</v>
      </c>
      <c r="B77" s="37" t="s">
        <v>255</v>
      </c>
      <c r="C77" s="30" t="s">
        <v>256</v>
      </c>
      <c r="D77" s="31">
        <v>10090</v>
      </c>
      <c r="E77" s="32" t="s">
        <v>189</v>
      </c>
      <c r="F77" s="32" t="s">
        <v>35</v>
      </c>
      <c r="G77" s="33"/>
      <c r="H77" s="34" t="s">
        <v>169</v>
      </c>
      <c r="I77" s="27"/>
      <c r="J77" s="27"/>
    </row>
    <row r="78" spans="1:10" x14ac:dyDescent="0.25">
      <c r="A78" s="35" t="s">
        <v>257</v>
      </c>
      <c r="B78" s="37" t="s">
        <v>258</v>
      </c>
      <c r="C78" s="30" t="s">
        <v>259</v>
      </c>
      <c r="D78" s="31">
        <v>9990</v>
      </c>
      <c r="E78" s="32" t="s">
        <v>189</v>
      </c>
      <c r="F78" s="32" t="s">
        <v>35</v>
      </c>
      <c r="G78" s="33"/>
      <c r="H78" s="34" t="s">
        <v>95</v>
      </c>
      <c r="I78" s="27"/>
      <c r="J78" s="27"/>
    </row>
    <row r="79" spans="1:10" x14ac:dyDescent="0.25">
      <c r="A79" s="35" t="s">
        <v>260</v>
      </c>
      <c r="B79" s="37" t="s">
        <v>261</v>
      </c>
      <c r="C79" s="30" t="s">
        <v>262</v>
      </c>
      <c r="D79" s="31">
        <v>9990</v>
      </c>
      <c r="E79" s="32" t="s">
        <v>189</v>
      </c>
      <c r="F79" s="32" t="s">
        <v>35</v>
      </c>
      <c r="G79" s="33"/>
      <c r="H79" s="34" t="s">
        <v>169</v>
      </c>
      <c r="I79" s="27"/>
      <c r="J79" s="27"/>
    </row>
    <row r="80" spans="1:10" x14ac:dyDescent="0.25">
      <c r="A80" s="35" t="s">
        <v>263</v>
      </c>
      <c r="B80" s="37" t="s">
        <v>264</v>
      </c>
      <c r="C80" s="30" t="s">
        <v>265</v>
      </c>
      <c r="D80" s="31">
        <v>8490</v>
      </c>
      <c r="E80" s="32" t="s">
        <v>247</v>
      </c>
      <c r="F80" s="32" t="s">
        <v>35</v>
      </c>
      <c r="G80" s="33"/>
      <c r="H80" s="34" t="s">
        <v>169</v>
      </c>
      <c r="I80" s="27"/>
      <c r="J80" s="27"/>
    </row>
    <row r="81" spans="1:10" x14ac:dyDescent="0.25">
      <c r="A81" s="35" t="s">
        <v>266</v>
      </c>
      <c r="B81" s="37" t="s">
        <v>267</v>
      </c>
      <c r="C81" s="30" t="s">
        <v>268</v>
      </c>
      <c r="D81" s="31">
        <v>9890</v>
      </c>
      <c r="E81" s="32" t="s">
        <v>189</v>
      </c>
      <c r="F81" s="32" t="s">
        <v>35</v>
      </c>
      <c r="G81" s="33"/>
      <c r="H81" s="34" t="s">
        <v>95</v>
      </c>
      <c r="I81" s="27"/>
      <c r="J81" s="27"/>
    </row>
    <row r="82" spans="1:10" x14ac:dyDescent="0.25">
      <c r="A82" s="35" t="s">
        <v>269</v>
      </c>
      <c r="B82" s="37" t="s">
        <v>270</v>
      </c>
      <c r="C82" s="30" t="s">
        <v>271</v>
      </c>
      <c r="D82" s="31">
        <v>9990</v>
      </c>
      <c r="E82" s="32" t="s">
        <v>189</v>
      </c>
      <c r="F82" s="32" t="s">
        <v>35</v>
      </c>
      <c r="G82" s="33"/>
      <c r="H82" s="34" t="s">
        <v>169</v>
      </c>
      <c r="I82" s="27"/>
      <c r="J82" s="27"/>
    </row>
    <row r="83" spans="1:10" x14ac:dyDescent="0.25">
      <c r="A83" s="35" t="s">
        <v>272</v>
      </c>
      <c r="B83" s="37" t="s">
        <v>273</v>
      </c>
      <c r="C83" s="30" t="s">
        <v>274</v>
      </c>
      <c r="D83" s="31">
        <v>8190</v>
      </c>
      <c r="E83" s="32" t="s">
        <v>247</v>
      </c>
      <c r="F83" s="32" t="s">
        <v>35</v>
      </c>
      <c r="G83" s="33"/>
      <c r="H83" s="34" t="s">
        <v>169</v>
      </c>
      <c r="I83" s="27"/>
      <c r="J83" s="27"/>
    </row>
    <row r="84" spans="1:10" x14ac:dyDescent="0.25">
      <c r="A84" s="35" t="s">
        <v>275</v>
      </c>
      <c r="B84" s="37" t="s">
        <v>276</v>
      </c>
      <c r="C84" s="30" t="s">
        <v>277</v>
      </c>
      <c r="D84" s="31">
        <v>66790</v>
      </c>
      <c r="E84" s="32" t="s">
        <v>34</v>
      </c>
      <c r="F84" s="32" t="s">
        <v>117</v>
      </c>
      <c r="G84" s="33"/>
      <c r="H84" s="34" t="s">
        <v>95</v>
      </c>
      <c r="I84" s="39"/>
      <c r="J84" s="27"/>
    </row>
    <row r="85" spans="1:10" x14ac:dyDescent="0.25">
      <c r="A85" s="28" t="s">
        <v>278</v>
      </c>
      <c r="B85" s="29" t="s">
        <v>279</v>
      </c>
      <c r="C85" s="30" t="s">
        <v>280</v>
      </c>
      <c r="D85" s="31">
        <v>404590</v>
      </c>
      <c r="E85" s="32" t="s">
        <v>34</v>
      </c>
      <c r="F85" s="32" t="s">
        <v>198</v>
      </c>
      <c r="G85" s="33" t="s">
        <v>54</v>
      </c>
      <c r="H85" s="34" t="s">
        <v>55</v>
      </c>
      <c r="I85" s="27"/>
      <c r="J85" s="27"/>
    </row>
    <row r="86" spans="1:10" x14ac:dyDescent="0.25">
      <c r="A86" s="28" t="s">
        <v>281</v>
      </c>
      <c r="B86" s="29" t="s">
        <v>282</v>
      </c>
      <c r="C86" s="30" t="s">
        <v>283</v>
      </c>
      <c r="D86" s="31">
        <v>282690</v>
      </c>
      <c r="E86" s="32" t="s">
        <v>34</v>
      </c>
      <c r="F86" s="32" t="s">
        <v>198</v>
      </c>
      <c r="G86" s="33" t="s">
        <v>54</v>
      </c>
      <c r="H86" s="34" t="s">
        <v>55</v>
      </c>
      <c r="I86" s="27"/>
      <c r="J86" s="27"/>
    </row>
    <row r="87" spans="1:10" x14ac:dyDescent="0.25">
      <c r="A87" s="28" t="s">
        <v>284</v>
      </c>
      <c r="B87" s="29" t="s">
        <v>285</v>
      </c>
      <c r="C87" s="30" t="s">
        <v>286</v>
      </c>
      <c r="D87" s="31">
        <v>245690</v>
      </c>
      <c r="E87" s="32" t="s">
        <v>34</v>
      </c>
      <c r="F87" s="32" t="s">
        <v>198</v>
      </c>
      <c r="G87" s="33" t="s">
        <v>54</v>
      </c>
      <c r="H87" s="34" t="s">
        <v>55</v>
      </c>
      <c r="I87" s="27"/>
      <c r="J87" s="27"/>
    </row>
    <row r="88" spans="1:10" x14ac:dyDescent="0.25">
      <c r="A88" s="28" t="s">
        <v>287</v>
      </c>
      <c r="B88" s="29" t="s">
        <v>288</v>
      </c>
      <c r="C88" s="30" t="s">
        <v>289</v>
      </c>
      <c r="D88" s="31">
        <v>282690</v>
      </c>
      <c r="E88" s="32" t="s">
        <v>34</v>
      </c>
      <c r="F88" s="32" t="s">
        <v>198</v>
      </c>
      <c r="G88" s="33" t="s">
        <v>54</v>
      </c>
      <c r="H88" s="34" t="s">
        <v>55</v>
      </c>
      <c r="I88" s="27"/>
      <c r="J88" s="27"/>
    </row>
    <row r="89" spans="1:10" x14ac:dyDescent="0.25">
      <c r="A89" s="28" t="s">
        <v>290</v>
      </c>
      <c r="B89" s="29" t="s">
        <v>291</v>
      </c>
      <c r="C89" s="30" t="s">
        <v>292</v>
      </c>
      <c r="D89" s="31">
        <v>25790</v>
      </c>
      <c r="E89" s="32" t="s">
        <v>189</v>
      </c>
      <c r="F89" s="32" t="s">
        <v>53</v>
      </c>
      <c r="G89" s="33" t="s">
        <v>190</v>
      </c>
      <c r="H89" s="34" t="s">
        <v>191</v>
      </c>
      <c r="I89" s="27"/>
      <c r="J89" s="27"/>
    </row>
    <row r="90" spans="1:10" x14ac:dyDescent="0.25">
      <c r="A90" s="28" t="s">
        <v>293</v>
      </c>
      <c r="B90" s="36" t="s">
        <v>294</v>
      </c>
      <c r="C90" s="30" t="s">
        <v>295</v>
      </c>
      <c r="D90" s="31">
        <v>120090</v>
      </c>
      <c r="E90" s="32" t="s">
        <v>34</v>
      </c>
      <c r="F90" s="32" t="s">
        <v>53</v>
      </c>
      <c r="G90" s="33"/>
      <c r="H90" s="34" t="s">
        <v>36</v>
      </c>
      <c r="I90" s="27"/>
      <c r="J90" s="27"/>
    </row>
    <row r="91" spans="1:10" x14ac:dyDescent="0.25">
      <c r="A91" s="28" t="s">
        <v>296</v>
      </c>
      <c r="B91" s="42">
        <v>7612985679718</v>
      </c>
      <c r="C91" s="30" t="s">
        <v>297</v>
      </c>
      <c r="D91" s="31">
        <v>131090</v>
      </c>
      <c r="E91" s="32" t="s">
        <v>34</v>
      </c>
      <c r="F91" s="32" t="s">
        <v>53</v>
      </c>
      <c r="G91" s="33"/>
      <c r="H91" s="34" t="s">
        <v>36</v>
      </c>
      <c r="I91" s="27"/>
      <c r="J91" s="27"/>
    </row>
    <row r="92" spans="1:10" x14ac:dyDescent="0.25">
      <c r="A92" s="28" t="s">
        <v>298</v>
      </c>
      <c r="B92" s="36" t="s">
        <v>299</v>
      </c>
      <c r="C92" s="30" t="s">
        <v>300</v>
      </c>
      <c r="D92" s="31">
        <v>120090</v>
      </c>
      <c r="E92" s="32" t="s">
        <v>34</v>
      </c>
      <c r="F92" s="32" t="s">
        <v>53</v>
      </c>
      <c r="G92" s="33"/>
      <c r="H92" s="34" t="s">
        <v>36</v>
      </c>
      <c r="I92" s="27"/>
      <c r="J92" s="27"/>
    </row>
    <row r="93" spans="1:10" x14ac:dyDescent="0.25">
      <c r="A93" s="28" t="s">
        <v>301</v>
      </c>
      <c r="B93" s="36" t="s">
        <v>302</v>
      </c>
      <c r="C93" s="30" t="s">
        <v>303</v>
      </c>
      <c r="D93" s="31">
        <v>120090</v>
      </c>
      <c r="E93" s="32" t="s">
        <v>34</v>
      </c>
      <c r="F93" s="32" t="s">
        <v>53</v>
      </c>
      <c r="G93" s="33"/>
      <c r="H93" s="34" t="s">
        <v>36</v>
      </c>
      <c r="I93" s="27"/>
      <c r="J93" s="27"/>
    </row>
    <row r="94" spans="1:10" x14ac:dyDescent="0.25">
      <c r="A94" s="28" t="s">
        <v>304</v>
      </c>
      <c r="B94" s="42">
        <v>7612985679701</v>
      </c>
      <c r="C94" s="30" t="s">
        <v>305</v>
      </c>
      <c r="D94" s="31">
        <v>131090</v>
      </c>
      <c r="E94" s="32" t="s">
        <v>34</v>
      </c>
      <c r="F94" s="32" t="s">
        <v>53</v>
      </c>
      <c r="G94" s="33"/>
      <c r="H94" s="34" t="s">
        <v>36</v>
      </c>
      <c r="I94" s="27"/>
      <c r="J94" s="27"/>
    </row>
    <row r="95" spans="1:10" x14ac:dyDescent="0.25">
      <c r="A95" s="28" t="s">
        <v>306</v>
      </c>
      <c r="B95" s="36" t="s">
        <v>307</v>
      </c>
      <c r="C95" s="30" t="s">
        <v>308</v>
      </c>
      <c r="D95" s="31">
        <v>120090</v>
      </c>
      <c r="E95" s="32" t="s">
        <v>34</v>
      </c>
      <c r="F95" s="32" t="s">
        <v>53</v>
      </c>
      <c r="G95" s="33"/>
      <c r="H95" s="34" t="s">
        <v>36</v>
      </c>
      <c r="I95" s="27"/>
      <c r="J95" s="27"/>
    </row>
    <row r="96" spans="1:10" x14ac:dyDescent="0.25">
      <c r="A96" s="40" t="s">
        <v>309</v>
      </c>
      <c r="B96" s="29" t="s">
        <v>310</v>
      </c>
      <c r="C96" s="30" t="s">
        <v>311</v>
      </c>
      <c r="D96" s="31">
        <v>110890</v>
      </c>
      <c r="E96" s="32" t="s">
        <v>34</v>
      </c>
      <c r="F96" s="32" t="s">
        <v>53</v>
      </c>
      <c r="G96" s="33"/>
      <c r="H96" s="34" t="s">
        <v>36</v>
      </c>
      <c r="I96" s="27"/>
      <c r="J96" s="27"/>
    </row>
    <row r="97" spans="1:10" x14ac:dyDescent="0.25">
      <c r="A97" s="40" t="s">
        <v>312</v>
      </c>
      <c r="B97" s="29" t="s">
        <v>313</v>
      </c>
      <c r="C97" s="30" t="s">
        <v>314</v>
      </c>
      <c r="D97" s="31">
        <v>110890</v>
      </c>
      <c r="E97" s="32" t="s">
        <v>34</v>
      </c>
      <c r="F97" s="32" t="s">
        <v>53</v>
      </c>
      <c r="G97" s="33"/>
      <c r="H97" s="34" t="s">
        <v>36</v>
      </c>
      <c r="I97" s="27"/>
      <c r="J97" s="27"/>
    </row>
    <row r="98" spans="1:10" x14ac:dyDescent="0.25">
      <c r="A98" s="40" t="s">
        <v>315</v>
      </c>
      <c r="B98" s="29" t="s">
        <v>316</v>
      </c>
      <c r="C98" s="30" t="s">
        <v>317</v>
      </c>
      <c r="D98" s="31">
        <v>110890</v>
      </c>
      <c r="E98" s="32" t="s">
        <v>34</v>
      </c>
      <c r="F98" s="32" t="s">
        <v>53</v>
      </c>
      <c r="G98" s="33"/>
      <c r="H98" s="34" t="s">
        <v>36</v>
      </c>
      <c r="I98" s="27"/>
      <c r="J98" s="27"/>
    </row>
    <row r="99" spans="1:10" x14ac:dyDescent="0.25">
      <c r="A99" s="40" t="s">
        <v>318</v>
      </c>
      <c r="B99" s="29" t="s">
        <v>319</v>
      </c>
      <c r="C99" s="30" t="s">
        <v>320</v>
      </c>
      <c r="D99" s="31">
        <v>110890</v>
      </c>
      <c r="E99" s="32" t="s">
        <v>34</v>
      </c>
      <c r="F99" s="32" t="s">
        <v>53</v>
      </c>
      <c r="G99" s="33"/>
      <c r="H99" s="34" t="s">
        <v>36</v>
      </c>
      <c r="I99" s="27"/>
      <c r="J99" s="27"/>
    </row>
    <row r="100" spans="1:10" x14ac:dyDescent="0.25">
      <c r="A100" s="40" t="s">
        <v>321</v>
      </c>
      <c r="B100" s="29" t="s">
        <v>322</v>
      </c>
      <c r="C100" s="30" t="s">
        <v>323</v>
      </c>
      <c r="D100" s="31">
        <v>110890</v>
      </c>
      <c r="E100" s="32" t="s">
        <v>34</v>
      </c>
      <c r="F100" s="32" t="s">
        <v>53</v>
      </c>
      <c r="G100" s="33"/>
      <c r="H100" s="34" t="s">
        <v>36</v>
      </c>
      <c r="I100" s="27"/>
      <c r="J100" s="27"/>
    </row>
    <row r="101" spans="1:10" x14ac:dyDescent="0.25">
      <c r="A101" s="28" t="s">
        <v>324</v>
      </c>
      <c r="B101" s="36" t="s">
        <v>325</v>
      </c>
      <c r="C101" s="30" t="s">
        <v>326</v>
      </c>
      <c r="D101" s="31">
        <v>389890</v>
      </c>
      <c r="E101" s="32" t="s">
        <v>34</v>
      </c>
      <c r="F101" s="32" t="s">
        <v>49</v>
      </c>
      <c r="G101" s="33" t="s">
        <v>54</v>
      </c>
      <c r="H101" s="34" t="s">
        <v>55</v>
      </c>
      <c r="I101" s="27"/>
      <c r="J101" s="27"/>
    </row>
    <row r="102" spans="1:10" x14ac:dyDescent="0.25">
      <c r="A102" s="28" t="s">
        <v>327</v>
      </c>
      <c r="B102" s="36" t="s">
        <v>328</v>
      </c>
      <c r="C102" s="30" t="s">
        <v>329</v>
      </c>
      <c r="D102" s="31">
        <v>443490</v>
      </c>
      <c r="E102" s="32" t="s">
        <v>34</v>
      </c>
      <c r="F102" s="32" t="s">
        <v>49</v>
      </c>
      <c r="G102" s="33" t="s">
        <v>54</v>
      </c>
      <c r="H102" s="34" t="s">
        <v>55</v>
      </c>
      <c r="I102" s="27"/>
      <c r="J102" s="27"/>
    </row>
    <row r="103" spans="1:10" x14ac:dyDescent="0.25">
      <c r="A103" s="28" t="s">
        <v>330</v>
      </c>
      <c r="B103" s="36" t="s">
        <v>331</v>
      </c>
      <c r="C103" s="30" t="s">
        <v>332</v>
      </c>
      <c r="D103" s="31">
        <v>443490</v>
      </c>
      <c r="E103" s="32" t="s">
        <v>34</v>
      </c>
      <c r="F103" s="32" t="s">
        <v>49</v>
      </c>
      <c r="G103" s="33" t="s">
        <v>54</v>
      </c>
      <c r="H103" s="34" t="s">
        <v>55</v>
      </c>
      <c r="I103" s="27"/>
      <c r="J103" s="27"/>
    </row>
    <row r="104" spans="1:10" x14ac:dyDescent="0.25">
      <c r="A104" s="28" t="s">
        <v>333</v>
      </c>
      <c r="B104" s="36" t="s">
        <v>334</v>
      </c>
      <c r="C104" s="30" t="s">
        <v>335</v>
      </c>
      <c r="D104" s="31">
        <v>389890</v>
      </c>
      <c r="E104" s="32" t="s">
        <v>34</v>
      </c>
      <c r="F104" s="32" t="s">
        <v>49</v>
      </c>
      <c r="G104" s="33" t="s">
        <v>54</v>
      </c>
      <c r="H104" s="34" t="s">
        <v>55</v>
      </c>
      <c r="I104" s="27"/>
      <c r="J104" s="27"/>
    </row>
    <row r="105" spans="1:10" x14ac:dyDescent="0.25">
      <c r="A105" s="28" t="s">
        <v>336</v>
      </c>
      <c r="B105" s="37" t="s">
        <v>337</v>
      </c>
      <c r="C105" s="30" t="s">
        <v>338</v>
      </c>
      <c r="D105" s="31">
        <v>75390</v>
      </c>
      <c r="E105" s="32" t="s">
        <v>34</v>
      </c>
      <c r="F105" s="32" t="s">
        <v>53</v>
      </c>
      <c r="G105" s="33"/>
      <c r="H105" s="34" t="s">
        <v>95</v>
      </c>
      <c r="I105" s="27"/>
      <c r="J105" s="27"/>
    </row>
    <row r="106" spans="1:10" x14ac:dyDescent="0.25">
      <c r="A106" s="28" t="s">
        <v>339</v>
      </c>
      <c r="B106" s="37" t="s">
        <v>340</v>
      </c>
      <c r="C106" s="30" t="s">
        <v>341</v>
      </c>
      <c r="D106" s="31">
        <v>75390</v>
      </c>
      <c r="E106" s="32" t="s">
        <v>34</v>
      </c>
      <c r="F106" s="32" t="s">
        <v>53</v>
      </c>
      <c r="G106" s="33"/>
      <c r="H106" s="34" t="s">
        <v>95</v>
      </c>
      <c r="I106" s="27"/>
      <c r="J106" s="27"/>
    </row>
    <row r="107" spans="1:10" x14ac:dyDescent="0.25">
      <c r="A107" s="28" t="s">
        <v>342</v>
      </c>
      <c r="B107" s="37" t="s">
        <v>343</v>
      </c>
      <c r="C107" s="30" t="s">
        <v>344</v>
      </c>
      <c r="D107" s="31">
        <v>82690</v>
      </c>
      <c r="E107" s="32" t="s">
        <v>34</v>
      </c>
      <c r="F107" s="32" t="s">
        <v>53</v>
      </c>
      <c r="G107" s="33"/>
      <c r="H107" s="34" t="s">
        <v>95</v>
      </c>
      <c r="I107" s="27"/>
      <c r="J107" s="27"/>
    </row>
    <row r="108" spans="1:10" x14ac:dyDescent="0.25">
      <c r="A108" s="28" t="s">
        <v>345</v>
      </c>
      <c r="B108" s="37" t="s">
        <v>346</v>
      </c>
      <c r="C108" s="30" t="s">
        <v>347</v>
      </c>
      <c r="D108" s="31">
        <v>82690</v>
      </c>
      <c r="E108" s="32" t="s">
        <v>34</v>
      </c>
      <c r="F108" s="32" t="s">
        <v>53</v>
      </c>
      <c r="G108" s="33"/>
      <c r="H108" s="34" t="s">
        <v>95</v>
      </c>
      <c r="I108" s="27"/>
      <c r="J108" s="27"/>
    </row>
    <row r="109" spans="1:10" x14ac:dyDescent="0.25">
      <c r="A109" s="28" t="s">
        <v>348</v>
      </c>
      <c r="B109" s="29" t="s">
        <v>349</v>
      </c>
      <c r="C109" s="30" t="s">
        <v>350</v>
      </c>
      <c r="D109" s="31">
        <v>186590</v>
      </c>
      <c r="E109" s="32" t="s">
        <v>34</v>
      </c>
      <c r="F109" s="32" t="s">
        <v>35</v>
      </c>
      <c r="G109" s="33" t="s">
        <v>54</v>
      </c>
      <c r="H109" s="34" t="s">
        <v>55</v>
      </c>
      <c r="I109" s="27"/>
      <c r="J109" s="27"/>
    </row>
    <row r="110" spans="1:10" x14ac:dyDescent="0.25">
      <c r="A110" s="28" t="s">
        <v>351</v>
      </c>
      <c r="B110" s="29" t="s">
        <v>352</v>
      </c>
      <c r="C110" s="41" t="s">
        <v>353</v>
      </c>
      <c r="D110" s="31">
        <v>199490</v>
      </c>
      <c r="E110" s="32" t="s">
        <v>34</v>
      </c>
      <c r="F110" s="32" t="s">
        <v>354</v>
      </c>
      <c r="G110" s="33" t="s">
        <v>54</v>
      </c>
      <c r="H110" s="34" t="s">
        <v>55</v>
      </c>
      <c r="I110" s="27"/>
      <c r="J110" s="27"/>
    </row>
    <row r="111" spans="1:10" x14ac:dyDescent="0.25">
      <c r="A111" s="28" t="s">
        <v>355</v>
      </c>
      <c r="B111" s="29" t="s">
        <v>356</v>
      </c>
      <c r="C111" s="41" t="s">
        <v>357</v>
      </c>
      <c r="D111" s="31">
        <v>188490</v>
      </c>
      <c r="E111" s="32" t="s">
        <v>34</v>
      </c>
      <c r="F111" s="32" t="s">
        <v>354</v>
      </c>
      <c r="G111" s="33"/>
      <c r="H111" s="34" t="s">
        <v>36</v>
      </c>
      <c r="I111" s="27"/>
      <c r="J111" s="27"/>
    </row>
    <row r="112" spans="1:10" x14ac:dyDescent="0.25">
      <c r="A112" s="28" t="s">
        <v>358</v>
      </c>
      <c r="B112" s="29" t="s">
        <v>359</v>
      </c>
      <c r="C112" s="41" t="s">
        <v>360</v>
      </c>
      <c r="D112" s="31">
        <v>269690</v>
      </c>
      <c r="E112" s="32" t="s">
        <v>34</v>
      </c>
      <c r="F112" s="32" t="s">
        <v>354</v>
      </c>
      <c r="G112" s="33" t="s">
        <v>54</v>
      </c>
      <c r="H112" s="34" t="s">
        <v>55</v>
      </c>
      <c r="I112" s="27"/>
      <c r="J112" s="27"/>
    </row>
    <row r="113" spans="1:10" x14ac:dyDescent="0.25">
      <c r="A113" s="28" t="s">
        <v>361</v>
      </c>
      <c r="B113" s="29" t="s">
        <v>362</v>
      </c>
      <c r="C113" s="41" t="s">
        <v>363</v>
      </c>
      <c r="D113" s="31">
        <v>251290</v>
      </c>
      <c r="E113" s="32" t="s">
        <v>34</v>
      </c>
      <c r="F113" s="32" t="s">
        <v>354</v>
      </c>
      <c r="G113" s="33"/>
      <c r="H113" s="34" t="s">
        <v>36</v>
      </c>
      <c r="I113" s="27"/>
      <c r="J113" s="27"/>
    </row>
    <row r="114" spans="1:10" x14ac:dyDescent="0.25">
      <c r="A114" s="28" t="s">
        <v>364</v>
      </c>
      <c r="B114" s="29" t="s">
        <v>365</v>
      </c>
      <c r="C114" s="41" t="s">
        <v>366</v>
      </c>
      <c r="D114" s="31">
        <v>251290</v>
      </c>
      <c r="E114" s="32" t="s">
        <v>34</v>
      </c>
      <c r="F114" s="32" t="s">
        <v>354</v>
      </c>
      <c r="G114" s="33" t="s">
        <v>54</v>
      </c>
      <c r="H114" s="34" t="s">
        <v>55</v>
      </c>
      <c r="I114" s="27"/>
      <c r="J114" s="27"/>
    </row>
    <row r="115" spans="1:10" x14ac:dyDescent="0.25">
      <c r="A115" s="28" t="s">
        <v>367</v>
      </c>
      <c r="B115" s="29" t="s">
        <v>368</v>
      </c>
      <c r="C115" s="41" t="s">
        <v>369</v>
      </c>
      <c r="D115" s="31">
        <v>388090</v>
      </c>
      <c r="E115" s="32" t="s">
        <v>34</v>
      </c>
      <c r="F115" s="32" t="s">
        <v>354</v>
      </c>
      <c r="G115" s="33" t="s">
        <v>54</v>
      </c>
      <c r="H115" s="34" t="s">
        <v>55</v>
      </c>
      <c r="I115" s="27"/>
      <c r="J115" s="27"/>
    </row>
    <row r="116" spans="1:10" x14ac:dyDescent="0.25">
      <c r="A116" s="28" t="s">
        <v>370</v>
      </c>
      <c r="B116" s="29" t="s">
        <v>371</v>
      </c>
      <c r="C116" s="41" t="s">
        <v>372</v>
      </c>
      <c r="D116" s="31">
        <v>302990</v>
      </c>
      <c r="E116" s="32" t="s">
        <v>34</v>
      </c>
      <c r="F116" s="32" t="s">
        <v>354</v>
      </c>
      <c r="G116" s="33"/>
      <c r="H116" s="34" t="s">
        <v>36</v>
      </c>
      <c r="I116" s="27"/>
      <c r="J116" s="27"/>
    </row>
    <row r="117" spans="1:10" x14ac:dyDescent="0.25">
      <c r="A117" s="28" t="s">
        <v>373</v>
      </c>
      <c r="B117" s="42">
        <v>7612985636254</v>
      </c>
      <c r="C117" s="41" t="s">
        <v>374</v>
      </c>
      <c r="D117" s="31">
        <v>319690</v>
      </c>
      <c r="E117" s="32" t="s">
        <v>34</v>
      </c>
      <c r="F117" s="32" t="s">
        <v>354</v>
      </c>
      <c r="G117" s="33" t="s">
        <v>54</v>
      </c>
      <c r="H117" s="34" t="s">
        <v>55</v>
      </c>
      <c r="I117" s="27"/>
      <c r="J117" s="27"/>
    </row>
    <row r="118" spans="1:10" x14ac:dyDescent="0.25">
      <c r="A118" s="28" t="s">
        <v>375</v>
      </c>
      <c r="B118" s="42">
        <v>7612985636247</v>
      </c>
      <c r="C118" s="41" t="s">
        <v>376</v>
      </c>
      <c r="D118" s="31">
        <v>312190</v>
      </c>
      <c r="E118" s="32" t="s">
        <v>34</v>
      </c>
      <c r="F118" s="32" t="s">
        <v>354</v>
      </c>
      <c r="G118" s="33" t="s">
        <v>54</v>
      </c>
      <c r="H118" s="34" t="s">
        <v>55</v>
      </c>
      <c r="I118" s="27"/>
      <c r="J118" s="27"/>
    </row>
    <row r="119" spans="1:10" x14ac:dyDescent="0.25">
      <c r="A119" s="28" t="s">
        <v>377</v>
      </c>
      <c r="B119" s="29" t="s">
        <v>378</v>
      </c>
      <c r="C119" s="41" t="s">
        <v>379</v>
      </c>
      <c r="D119" s="31">
        <v>312190</v>
      </c>
      <c r="E119" s="32" t="s">
        <v>34</v>
      </c>
      <c r="F119" s="32" t="s">
        <v>354</v>
      </c>
      <c r="G119" s="33" t="s">
        <v>54</v>
      </c>
      <c r="H119" s="34" t="s">
        <v>55</v>
      </c>
      <c r="I119" s="27"/>
      <c r="J119" s="27"/>
    </row>
    <row r="120" spans="1:10" x14ac:dyDescent="0.25">
      <c r="A120" s="28" t="s">
        <v>380</v>
      </c>
      <c r="B120" s="42" t="s">
        <v>381</v>
      </c>
      <c r="C120" s="41" t="s">
        <v>382</v>
      </c>
      <c r="D120" s="31">
        <v>302990</v>
      </c>
      <c r="E120" s="32" t="s">
        <v>34</v>
      </c>
      <c r="F120" s="32" t="s">
        <v>354</v>
      </c>
      <c r="G120" s="33"/>
      <c r="H120" s="34" t="s">
        <v>36</v>
      </c>
      <c r="I120" s="27"/>
      <c r="J120" s="27"/>
    </row>
    <row r="121" spans="1:10" x14ac:dyDescent="0.25">
      <c r="A121" s="28" t="s">
        <v>383</v>
      </c>
      <c r="B121" s="29" t="s">
        <v>384</v>
      </c>
      <c r="C121" s="41" t="s">
        <v>385</v>
      </c>
      <c r="D121" s="31">
        <v>302990</v>
      </c>
      <c r="E121" s="32" t="s">
        <v>34</v>
      </c>
      <c r="F121" s="32" t="s">
        <v>354</v>
      </c>
      <c r="G121" s="33" t="s">
        <v>54</v>
      </c>
      <c r="H121" s="34" t="s">
        <v>55</v>
      </c>
      <c r="I121" s="27"/>
      <c r="J121" s="27"/>
    </row>
    <row r="122" spans="1:10" x14ac:dyDescent="0.25">
      <c r="A122" s="28" t="s">
        <v>386</v>
      </c>
      <c r="B122" s="29" t="s">
        <v>387</v>
      </c>
      <c r="C122" s="41" t="s">
        <v>388</v>
      </c>
      <c r="D122" s="31">
        <v>286390</v>
      </c>
      <c r="E122" s="32" t="s">
        <v>34</v>
      </c>
      <c r="F122" s="32" t="s">
        <v>354</v>
      </c>
      <c r="G122" s="33"/>
      <c r="H122" s="34" t="s">
        <v>36</v>
      </c>
      <c r="I122" s="27"/>
      <c r="J122" s="27"/>
    </row>
    <row r="123" spans="1:10" x14ac:dyDescent="0.25">
      <c r="A123" s="28" t="s">
        <v>389</v>
      </c>
      <c r="B123" s="29" t="s">
        <v>390</v>
      </c>
      <c r="C123" s="41" t="s">
        <v>391</v>
      </c>
      <c r="D123" s="31">
        <v>256790</v>
      </c>
      <c r="E123" s="32" t="s">
        <v>34</v>
      </c>
      <c r="F123" s="32" t="s">
        <v>198</v>
      </c>
      <c r="G123" s="33" t="s">
        <v>54</v>
      </c>
      <c r="H123" s="34" t="s">
        <v>55</v>
      </c>
      <c r="I123" s="27"/>
      <c r="J123" s="27"/>
    </row>
    <row r="124" spans="1:10" x14ac:dyDescent="0.25">
      <c r="A124" s="28" t="s">
        <v>392</v>
      </c>
      <c r="B124" s="29" t="s">
        <v>393</v>
      </c>
      <c r="C124" s="41" t="s">
        <v>394</v>
      </c>
      <c r="D124" s="31">
        <v>238290</v>
      </c>
      <c r="E124" s="32" t="s">
        <v>34</v>
      </c>
      <c r="F124" s="32" t="s">
        <v>198</v>
      </c>
      <c r="G124" s="33"/>
      <c r="H124" s="34" t="s">
        <v>36</v>
      </c>
      <c r="I124" s="27"/>
      <c r="J124" s="27"/>
    </row>
    <row r="125" spans="1:10" x14ac:dyDescent="0.25">
      <c r="A125" s="28" t="s">
        <v>395</v>
      </c>
      <c r="B125" s="44" t="s">
        <v>396</v>
      </c>
      <c r="C125" s="30" t="s">
        <v>397</v>
      </c>
      <c r="D125" s="31">
        <v>208790</v>
      </c>
      <c r="E125" s="32" t="s">
        <v>34</v>
      </c>
      <c r="F125" s="32" t="s">
        <v>35</v>
      </c>
      <c r="G125" s="33"/>
      <c r="H125" s="34" t="s">
        <v>36</v>
      </c>
      <c r="I125" s="27"/>
      <c r="J125" s="27"/>
    </row>
    <row r="126" spans="1:10" x14ac:dyDescent="0.25">
      <c r="A126" s="28" t="s">
        <v>398</v>
      </c>
      <c r="B126" s="44" t="s">
        <v>399</v>
      </c>
      <c r="C126" s="30" t="s">
        <v>400</v>
      </c>
      <c r="D126" s="31">
        <v>179290</v>
      </c>
      <c r="E126" s="32" t="s">
        <v>34</v>
      </c>
      <c r="F126" s="32" t="s">
        <v>35</v>
      </c>
      <c r="G126" s="33"/>
      <c r="H126" s="34" t="s">
        <v>36</v>
      </c>
      <c r="I126" s="27"/>
      <c r="J126" s="27"/>
    </row>
    <row r="127" spans="1:10" x14ac:dyDescent="0.25">
      <c r="A127" s="28" t="s">
        <v>401</v>
      </c>
      <c r="B127" s="44" t="s">
        <v>402</v>
      </c>
      <c r="C127" s="30" t="s">
        <v>403</v>
      </c>
      <c r="D127" s="31">
        <v>186590</v>
      </c>
      <c r="E127" s="32" t="s">
        <v>34</v>
      </c>
      <c r="F127" s="32" t="s">
        <v>35</v>
      </c>
      <c r="G127" s="33"/>
      <c r="H127" s="34" t="s">
        <v>36</v>
      </c>
      <c r="I127" s="27"/>
      <c r="J127" s="27"/>
    </row>
    <row r="128" spans="1:10" x14ac:dyDescent="0.25">
      <c r="A128" s="28" t="s">
        <v>404</v>
      </c>
      <c r="B128" s="44" t="s">
        <v>405</v>
      </c>
      <c r="C128" s="30" t="s">
        <v>406</v>
      </c>
      <c r="D128" s="31">
        <v>205090</v>
      </c>
      <c r="E128" s="32" t="s">
        <v>34</v>
      </c>
      <c r="F128" s="32" t="s">
        <v>35</v>
      </c>
      <c r="G128" s="33"/>
      <c r="H128" s="34" t="s">
        <v>36</v>
      </c>
      <c r="I128" s="27"/>
      <c r="J128" s="27"/>
    </row>
    <row r="129" spans="1:10" x14ac:dyDescent="0.25">
      <c r="A129" s="28" t="s">
        <v>407</v>
      </c>
      <c r="B129" s="44" t="s">
        <v>408</v>
      </c>
      <c r="C129" s="30" t="s">
        <v>409</v>
      </c>
      <c r="D129" s="31">
        <v>179290</v>
      </c>
      <c r="E129" s="32" t="s">
        <v>34</v>
      </c>
      <c r="F129" s="32" t="s">
        <v>35</v>
      </c>
      <c r="G129" s="33"/>
      <c r="H129" s="34" t="s">
        <v>36</v>
      </c>
      <c r="I129" s="27"/>
      <c r="J129" s="27"/>
    </row>
    <row r="130" spans="1:10" x14ac:dyDescent="0.25">
      <c r="A130" s="28" t="s">
        <v>410</v>
      </c>
      <c r="B130" s="37" t="s">
        <v>411</v>
      </c>
      <c r="C130" s="41" t="s">
        <v>412</v>
      </c>
      <c r="D130" s="31">
        <v>188490</v>
      </c>
      <c r="E130" s="32" t="s">
        <v>34</v>
      </c>
      <c r="F130" s="32" t="s">
        <v>35</v>
      </c>
      <c r="G130" s="33"/>
      <c r="H130" s="34" t="s">
        <v>36</v>
      </c>
      <c r="I130" s="27"/>
      <c r="J130" s="27"/>
    </row>
    <row r="131" spans="1:10" x14ac:dyDescent="0.25">
      <c r="A131" s="35" t="s">
        <v>413</v>
      </c>
      <c r="B131" s="29" t="s">
        <v>414</v>
      </c>
      <c r="C131" s="30" t="s">
        <v>415</v>
      </c>
      <c r="D131" s="31">
        <v>77890</v>
      </c>
      <c r="E131" s="32" t="s">
        <v>34</v>
      </c>
      <c r="F131" s="32" t="s">
        <v>35</v>
      </c>
      <c r="G131" s="33"/>
      <c r="H131" s="34" t="s">
        <v>169</v>
      </c>
      <c r="I131" s="27"/>
      <c r="J131" s="27"/>
    </row>
    <row r="132" spans="1:10" x14ac:dyDescent="0.25">
      <c r="A132" s="45" t="s">
        <v>416</v>
      </c>
      <c r="B132" s="46" t="s">
        <v>417</v>
      </c>
      <c r="C132" s="47" t="s">
        <v>418</v>
      </c>
      <c r="D132" s="48">
        <v>54990</v>
      </c>
      <c r="E132" s="49" t="s">
        <v>34</v>
      </c>
      <c r="F132" s="49" t="s">
        <v>35</v>
      </c>
      <c r="G132" s="49" t="s">
        <v>419</v>
      </c>
      <c r="H132" s="50" t="s">
        <v>169</v>
      </c>
      <c r="I132" s="27"/>
      <c r="J132" s="27"/>
    </row>
    <row r="133" spans="1:10" x14ac:dyDescent="0.25">
      <c r="A133" s="35" t="s">
        <v>420</v>
      </c>
      <c r="B133" s="29" t="s">
        <v>421</v>
      </c>
      <c r="C133" s="30" t="s">
        <v>422</v>
      </c>
      <c r="D133" s="31">
        <v>79390</v>
      </c>
      <c r="E133" s="32" t="s">
        <v>34</v>
      </c>
      <c r="F133" s="32" t="s">
        <v>35</v>
      </c>
      <c r="G133" s="33"/>
      <c r="H133" s="34" t="s">
        <v>169</v>
      </c>
      <c r="I133" s="27"/>
      <c r="J133" s="27"/>
    </row>
    <row r="134" spans="1:10" x14ac:dyDescent="0.25">
      <c r="A134" s="35" t="s">
        <v>423</v>
      </c>
      <c r="B134" s="29" t="s">
        <v>424</v>
      </c>
      <c r="C134" s="30" t="s">
        <v>425</v>
      </c>
      <c r="D134" s="31">
        <v>77590</v>
      </c>
      <c r="E134" s="32" t="s">
        <v>34</v>
      </c>
      <c r="F134" s="32" t="s">
        <v>35</v>
      </c>
      <c r="G134" s="33"/>
      <c r="H134" s="34" t="s">
        <v>169</v>
      </c>
      <c r="I134" s="27"/>
      <c r="J134" s="27"/>
    </row>
    <row r="135" spans="1:10" x14ac:dyDescent="0.25">
      <c r="A135" s="35" t="s">
        <v>426</v>
      </c>
      <c r="B135" s="29" t="s">
        <v>427</v>
      </c>
      <c r="C135" s="30" t="s">
        <v>428</v>
      </c>
      <c r="D135" s="31">
        <v>79390</v>
      </c>
      <c r="E135" s="32" t="s">
        <v>34</v>
      </c>
      <c r="F135" s="32" t="s">
        <v>35</v>
      </c>
      <c r="G135" s="33"/>
      <c r="H135" s="34" t="s">
        <v>169</v>
      </c>
      <c r="I135" s="27"/>
      <c r="J135" s="27"/>
    </row>
    <row r="136" spans="1:10" x14ac:dyDescent="0.25">
      <c r="A136" s="35" t="s">
        <v>429</v>
      </c>
      <c r="B136" s="29" t="s">
        <v>430</v>
      </c>
      <c r="C136" s="30" t="s">
        <v>431</v>
      </c>
      <c r="D136" s="31">
        <v>77590</v>
      </c>
      <c r="E136" s="32" t="s">
        <v>34</v>
      </c>
      <c r="F136" s="32" t="s">
        <v>35</v>
      </c>
      <c r="G136" s="33"/>
      <c r="H136" s="34" t="s">
        <v>169</v>
      </c>
      <c r="I136" s="27"/>
      <c r="J136" s="27"/>
    </row>
    <row r="137" spans="1:10" x14ac:dyDescent="0.25">
      <c r="A137" s="28" t="s">
        <v>432</v>
      </c>
      <c r="B137" s="42">
        <v>7612985764285</v>
      </c>
      <c r="C137" s="30" t="s">
        <v>433</v>
      </c>
      <c r="D137" s="31">
        <v>26590</v>
      </c>
      <c r="E137" s="32" t="s">
        <v>34</v>
      </c>
      <c r="F137" s="32" t="s">
        <v>35</v>
      </c>
      <c r="G137" s="33"/>
      <c r="H137" s="34" t="s">
        <v>169</v>
      </c>
      <c r="I137" s="27"/>
      <c r="J137" s="27"/>
    </row>
    <row r="138" spans="1:10" x14ac:dyDescent="0.25">
      <c r="A138" s="28" t="s">
        <v>434</v>
      </c>
      <c r="B138" s="42">
        <v>7612985764278</v>
      </c>
      <c r="C138" s="30" t="s">
        <v>435</v>
      </c>
      <c r="D138" s="31">
        <v>29490</v>
      </c>
      <c r="E138" s="32" t="s">
        <v>34</v>
      </c>
      <c r="F138" s="32" t="s">
        <v>35</v>
      </c>
      <c r="G138" s="33"/>
      <c r="H138" s="34" t="s">
        <v>169</v>
      </c>
      <c r="I138" s="27"/>
      <c r="J138" s="27"/>
    </row>
    <row r="139" spans="1:10" x14ac:dyDescent="0.25">
      <c r="A139" s="28" t="s">
        <v>436</v>
      </c>
      <c r="B139" s="42">
        <v>7612985772808</v>
      </c>
      <c r="C139" s="30" t="s">
        <v>437</v>
      </c>
      <c r="D139" s="31">
        <v>37790</v>
      </c>
      <c r="E139" s="32" t="s">
        <v>34</v>
      </c>
      <c r="F139" s="32" t="s">
        <v>35</v>
      </c>
      <c r="G139" s="33"/>
      <c r="H139" s="34" t="s">
        <v>169</v>
      </c>
      <c r="I139" s="27"/>
      <c r="J139" s="27"/>
    </row>
    <row r="140" spans="1:10" x14ac:dyDescent="0.25">
      <c r="A140" s="28" t="s">
        <v>438</v>
      </c>
      <c r="B140" s="42">
        <v>7612985772815</v>
      </c>
      <c r="C140" s="30" t="s">
        <v>439</v>
      </c>
      <c r="D140" s="31">
        <v>38690</v>
      </c>
      <c r="E140" s="32" t="s">
        <v>34</v>
      </c>
      <c r="F140" s="32" t="s">
        <v>35</v>
      </c>
      <c r="G140" s="33"/>
      <c r="H140" s="34" t="s">
        <v>169</v>
      </c>
      <c r="I140" s="27"/>
      <c r="J140" s="27"/>
    </row>
    <row r="141" spans="1:10" x14ac:dyDescent="0.25">
      <c r="A141" s="28" t="s">
        <v>440</v>
      </c>
      <c r="B141" s="42">
        <v>7612985911306</v>
      </c>
      <c r="C141" s="30" t="s">
        <v>441</v>
      </c>
      <c r="D141" s="31">
        <v>34890</v>
      </c>
      <c r="E141" s="32" t="s">
        <v>34</v>
      </c>
      <c r="F141" s="32" t="s">
        <v>35</v>
      </c>
      <c r="G141" s="33"/>
      <c r="H141" s="34" t="s">
        <v>169</v>
      </c>
      <c r="I141" s="27"/>
      <c r="J141" s="27"/>
    </row>
    <row r="142" spans="1:10" x14ac:dyDescent="0.25">
      <c r="A142" s="28" t="s">
        <v>442</v>
      </c>
      <c r="B142" s="42">
        <v>7612985911313</v>
      </c>
      <c r="C142" s="30" t="s">
        <v>443</v>
      </c>
      <c r="D142" s="31">
        <v>35890</v>
      </c>
      <c r="E142" s="32" t="s">
        <v>34</v>
      </c>
      <c r="F142" s="32" t="s">
        <v>35</v>
      </c>
      <c r="G142" s="33"/>
      <c r="H142" s="34" t="s">
        <v>169</v>
      </c>
      <c r="I142" s="27"/>
      <c r="J142" s="27"/>
    </row>
    <row r="143" spans="1:10" x14ac:dyDescent="0.25">
      <c r="A143" s="28" t="s">
        <v>444</v>
      </c>
      <c r="B143" s="42">
        <v>7612985772785</v>
      </c>
      <c r="C143" s="30" t="s">
        <v>445</v>
      </c>
      <c r="D143" s="31">
        <v>31390</v>
      </c>
      <c r="E143" s="32" t="s">
        <v>34</v>
      </c>
      <c r="F143" s="32" t="s">
        <v>35</v>
      </c>
      <c r="G143" s="33"/>
      <c r="H143" s="34" t="s">
        <v>169</v>
      </c>
      <c r="I143" s="27"/>
      <c r="J143" s="27"/>
    </row>
    <row r="144" spans="1:10" x14ac:dyDescent="0.25">
      <c r="A144" s="51" t="s">
        <v>446</v>
      </c>
      <c r="B144" s="52">
        <v>7612985772792</v>
      </c>
      <c r="C144" s="47" t="s">
        <v>447</v>
      </c>
      <c r="D144" s="48">
        <v>25990</v>
      </c>
      <c r="E144" s="49" t="s">
        <v>34</v>
      </c>
      <c r="F144" s="49" t="s">
        <v>35</v>
      </c>
      <c r="G144" s="49" t="s">
        <v>419</v>
      </c>
      <c r="H144" s="50" t="s">
        <v>169</v>
      </c>
      <c r="I144" s="27"/>
      <c r="J144" s="27"/>
    </row>
    <row r="145" spans="1:10" x14ac:dyDescent="0.25">
      <c r="A145" s="28" t="s">
        <v>448</v>
      </c>
      <c r="B145" s="42">
        <v>7612985764223</v>
      </c>
      <c r="C145" s="30" t="s">
        <v>449</v>
      </c>
      <c r="D145" s="31">
        <v>19290</v>
      </c>
      <c r="E145" s="32" t="s">
        <v>34</v>
      </c>
      <c r="F145" s="32" t="s">
        <v>35</v>
      </c>
      <c r="G145" s="33"/>
      <c r="H145" s="34" t="s">
        <v>169</v>
      </c>
      <c r="I145" s="27"/>
      <c r="J145" s="27"/>
    </row>
    <row r="146" spans="1:10" x14ac:dyDescent="0.25">
      <c r="A146" s="28" t="s">
        <v>450</v>
      </c>
      <c r="B146" s="42">
        <v>7612985764230</v>
      </c>
      <c r="C146" s="30" t="s">
        <v>451</v>
      </c>
      <c r="D146" s="31">
        <v>22190</v>
      </c>
      <c r="E146" s="32" t="s">
        <v>34</v>
      </c>
      <c r="F146" s="32" t="s">
        <v>35</v>
      </c>
      <c r="G146" s="33"/>
      <c r="H146" s="34" t="s">
        <v>169</v>
      </c>
      <c r="I146" s="27"/>
      <c r="J146" s="27"/>
    </row>
    <row r="147" spans="1:10" x14ac:dyDescent="0.25">
      <c r="A147" s="28" t="s">
        <v>452</v>
      </c>
      <c r="B147" s="42">
        <v>7612985764247</v>
      </c>
      <c r="C147" s="30" t="s">
        <v>453</v>
      </c>
      <c r="D147" s="31">
        <v>22290</v>
      </c>
      <c r="E147" s="32" t="s">
        <v>34</v>
      </c>
      <c r="F147" s="32" t="s">
        <v>35</v>
      </c>
      <c r="G147" s="33"/>
      <c r="H147" s="34" t="s">
        <v>169</v>
      </c>
      <c r="I147" s="27"/>
      <c r="J147" s="27"/>
    </row>
    <row r="148" spans="1:10" x14ac:dyDescent="0.25">
      <c r="A148" s="51" t="s">
        <v>454</v>
      </c>
      <c r="B148" s="52">
        <v>7612985764254</v>
      </c>
      <c r="C148" s="47" t="s">
        <v>455</v>
      </c>
      <c r="D148" s="48">
        <v>20290</v>
      </c>
      <c r="E148" s="49" t="s">
        <v>34</v>
      </c>
      <c r="F148" s="49" t="s">
        <v>35</v>
      </c>
      <c r="G148" s="49" t="s">
        <v>419</v>
      </c>
      <c r="H148" s="50" t="s">
        <v>169</v>
      </c>
      <c r="I148" s="27"/>
      <c r="J148" s="27"/>
    </row>
    <row r="149" spans="1:10" x14ac:dyDescent="0.25">
      <c r="A149" s="35" t="s">
        <v>456</v>
      </c>
      <c r="B149" s="29" t="s">
        <v>457</v>
      </c>
      <c r="C149" s="30" t="s">
        <v>458</v>
      </c>
      <c r="D149" s="31">
        <v>147790</v>
      </c>
      <c r="E149" s="32" t="s">
        <v>34</v>
      </c>
      <c r="F149" s="32" t="s">
        <v>35</v>
      </c>
      <c r="G149" s="33"/>
      <c r="H149" s="34" t="s">
        <v>95</v>
      </c>
      <c r="I149" s="27"/>
      <c r="J149" s="27"/>
    </row>
    <row r="150" spans="1:10" x14ac:dyDescent="0.25">
      <c r="A150" s="35" t="s">
        <v>459</v>
      </c>
      <c r="B150" s="29" t="s">
        <v>460</v>
      </c>
      <c r="C150" s="30" t="s">
        <v>461</v>
      </c>
      <c r="D150" s="31">
        <v>158890</v>
      </c>
      <c r="E150" s="32" t="s">
        <v>34</v>
      </c>
      <c r="F150" s="32" t="s">
        <v>35</v>
      </c>
      <c r="G150" s="33"/>
      <c r="H150" s="34" t="s">
        <v>95</v>
      </c>
      <c r="I150" s="27"/>
      <c r="J150" s="27"/>
    </row>
    <row r="151" spans="1:10" x14ac:dyDescent="0.25">
      <c r="A151" s="35" t="s">
        <v>462</v>
      </c>
      <c r="B151" s="29" t="s">
        <v>463</v>
      </c>
      <c r="C151" s="30" t="s">
        <v>464</v>
      </c>
      <c r="D151" s="31">
        <v>138590</v>
      </c>
      <c r="E151" s="32" t="s">
        <v>34</v>
      </c>
      <c r="F151" s="32" t="s">
        <v>35</v>
      </c>
      <c r="G151" s="33"/>
      <c r="H151" s="34" t="s">
        <v>95</v>
      </c>
      <c r="I151" s="27"/>
      <c r="J151" s="27"/>
    </row>
    <row r="152" spans="1:10" x14ac:dyDescent="0.25">
      <c r="A152" s="35" t="s">
        <v>465</v>
      </c>
      <c r="B152" s="29" t="s">
        <v>466</v>
      </c>
      <c r="C152" s="30" t="s">
        <v>467</v>
      </c>
      <c r="D152" s="31">
        <v>147790</v>
      </c>
      <c r="E152" s="32" t="s">
        <v>34</v>
      </c>
      <c r="F152" s="32" t="s">
        <v>35</v>
      </c>
      <c r="G152" s="33"/>
      <c r="H152" s="34" t="s">
        <v>95</v>
      </c>
      <c r="I152" s="27"/>
      <c r="J152" s="27"/>
    </row>
    <row r="153" spans="1:10" x14ac:dyDescent="0.25">
      <c r="A153" s="40" t="s">
        <v>468</v>
      </c>
      <c r="B153" s="36" t="s">
        <v>469</v>
      </c>
      <c r="C153" s="53" t="s">
        <v>470</v>
      </c>
      <c r="D153" s="31">
        <v>83090</v>
      </c>
      <c r="E153" s="32" t="s">
        <v>34</v>
      </c>
      <c r="F153" s="32" t="s">
        <v>35</v>
      </c>
      <c r="G153" s="33"/>
      <c r="H153" s="34" t="s">
        <v>36</v>
      </c>
      <c r="I153" s="27"/>
      <c r="J153" s="27"/>
    </row>
    <row r="154" spans="1:10" x14ac:dyDescent="0.25">
      <c r="A154" s="40" t="s">
        <v>471</v>
      </c>
      <c r="B154" s="36" t="s">
        <v>472</v>
      </c>
      <c r="C154" s="53" t="s">
        <v>473</v>
      </c>
      <c r="D154" s="31">
        <v>77590</v>
      </c>
      <c r="E154" s="32" t="s">
        <v>34</v>
      </c>
      <c r="F154" s="32" t="s">
        <v>35</v>
      </c>
      <c r="G154" s="33"/>
      <c r="H154" s="34" t="s">
        <v>169</v>
      </c>
      <c r="I154" s="27"/>
      <c r="J154" s="27"/>
    </row>
    <row r="155" spans="1:10" x14ac:dyDescent="0.25">
      <c r="A155" s="40" t="s">
        <v>474</v>
      </c>
      <c r="B155" s="36" t="s">
        <v>475</v>
      </c>
      <c r="C155" s="54" t="s">
        <v>476</v>
      </c>
      <c r="D155" s="31">
        <v>94190</v>
      </c>
      <c r="E155" s="32" t="s">
        <v>34</v>
      </c>
      <c r="F155" s="32" t="s">
        <v>35</v>
      </c>
      <c r="G155" s="33"/>
      <c r="H155" s="34" t="s">
        <v>95</v>
      </c>
      <c r="I155" s="27"/>
      <c r="J155" s="27"/>
    </row>
    <row r="156" spans="1:10" x14ac:dyDescent="0.25">
      <c r="A156" s="40" t="s">
        <v>477</v>
      </c>
      <c r="B156" s="36" t="s">
        <v>478</v>
      </c>
      <c r="C156" s="54" t="s">
        <v>479</v>
      </c>
      <c r="D156" s="31">
        <v>92390</v>
      </c>
      <c r="E156" s="32" t="s">
        <v>34</v>
      </c>
      <c r="F156" s="32" t="s">
        <v>35</v>
      </c>
      <c r="G156" s="33"/>
      <c r="H156" s="34" t="s">
        <v>169</v>
      </c>
      <c r="I156" s="27"/>
      <c r="J156" s="27"/>
    </row>
    <row r="157" spans="1:10" x14ac:dyDescent="0.25">
      <c r="A157" s="40" t="s">
        <v>480</v>
      </c>
      <c r="B157" s="42">
        <v>7612985649049</v>
      </c>
      <c r="C157" s="54" t="s">
        <v>481</v>
      </c>
      <c r="D157" s="31">
        <v>86890</v>
      </c>
      <c r="E157" s="32" t="s">
        <v>34</v>
      </c>
      <c r="F157" s="32" t="s">
        <v>35</v>
      </c>
      <c r="G157" s="33"/>
      <c r="H157" s="34" t="s">
        <v>95</v>
      </c>
      <c r="I157" s="27"/>
      <c r="J157" s="27"/>
    </row>
    <row r="158" spans="1:10" x14ac:dyDescent="0.25">
      <c r="A158" s="40" t="s">
        <v>482</v>
      </c>
      <c r="B158" s="36" t="s">
        <v>483</v>
      </c>
      <c r="C158" s="54" t="s">
        <v>484</v>
      </c>
      <c r="D158" s="31">
        <v>96890</v>
      </c>
      <c r="E158" s="32" t="s">
        <v>34</v>
      </c>
      <c r="F158" s="32" t="s">
        <v>35</v>
      </c>
      <c r="G158" s="33"/>
      <c r="H158" s="34" t="s">
        <v>169</v>
      </c>
      <c r="I158" s="27"/>
      <c r="J158" s="27"/>
    </row>
    <row r="159" spans="1:10" x14ac:dyDescent="0.25">
      <c r="A159" s="40" t="s">
        <v>485</v>
      </c>
      <c r="B159" s="36" t="s">
        <v>486</v>
      </c>
      <c r="C159" s="54" t="s">
        <v>487</v>
      </c>
      <c r="D159" s="31">
        <v>97890</v>
      </c>
      <c r="E159" s="32" t="s">
        <v>34</v>
      </c>
      <c r="F159" s="32" t="s">
        <v>35</v>
      </c>
      <c r="G159" s="33" t="s">
        <v>184</v>
      </c>
      <c r="H159" s="34" t="s">
        <v>185</v>
      </c>
      <c r="I159" s="27"/>
      <c r="J159" s="27"/>
    </row>
    <row r="160" spans="1:10" x14ac:dyDescent="0.25">
      <c r="A160" s="40" t="s">
        <v>488</v>
      </c>
      <c r="B160" s="36" t="s">
        <v>489</v>
      </c>
      <c r="C160" s="54" t="s">
        <v>490</v>
      </c>
      <c r="D160" s="31">
        <v>103390</v>
      </c>
      <c r="E160" s="32" t="s">
        <v>34</v>
      </c>
      <c r="F160" s="32" t="s">
        <v>35</v>
      </c>
      <c r="G160" s="33" t="s">
        <v>184</v>
      </c>
      <c r="H160" s="34" t="s">
        <v>185</v>
      </c>
      <c r="I160" s="27"/>
      <c r="J160" s="27"/>
    </row>
    <row r="161" spans="1:10" x14ac:dyDescent="0.25">
      <c r="A161" s="40" t="s">
        <v>491</v>
      </c>
      <c r="B161" s="36" t="s">
        <v>492</v>
      </c>
      <c r="C161" s="54" t="s">
        <v>493</v>
      </c>
      <c r="D161" s="31">
        <v>110890</v>
      </c>
      <c r="E161" s="32" t="s">
        <v>34</v>
      </c>
      <c r="F161" s="32" t="s">
        <v>35</v>
      </c>
      <c r="G161" s="33" t="s">
        <v>184</v>
      </c>
      <c r="H161" s="34" t="s">
        <v>185</v>
      </c>
      <c r="I161" s="27"/>
      <c r="J161" s="27"/>
    </row>
    <row r="162" spans="1:10" x14ac:dyDescent="0.25">
      <c r="A162" s="40" t="s">
        <v>494</v>
      </c>
      <c r="B162" s="36" t="s">
        <v>495</v>
      </c>
      <c r="C162" s="54" t="s">
        <v>496</v>
      </c>
      <c r="D162" s="31">
        <v>110890</v>
      </c>
      <c r="E162" s="32" t="s">
        <v>34</v>
      </c>
      <c r="F162" s="32" t="s">
        <v>35</v>
      </c>
      <c r="G162" s="33" t="s">
        <v>184</v>
      </c>
      <c r="H162" s="34" t="s">
        <v>185</v>
      </c>
      <c r="I162" s="27"/>
      <c r="J162" s="27"/>
    </row>
    <row r="163" spans="1:10" x14ac:dyDescent="0.25">
      <c r="A163" s="40" t="s">
        <v>497</v>
      </c>
      <c r="B163" s="36" t="s">
        <v>498</v>
      </c>
      <c r="C163" s="54" t="s">
        <v>499</v>
      </c>
      <c r="D163" s="31">
        <v>121890</v>
      </c>
      <c r="E163" s="32" t="s">
        <v>34</v>
      </c>
      <c r="F163" s="32" t="s">
        <v>35</v>
      </c>
      <c r="G163" s="33" t="s">
        <v>184</v>
      </c>
      <c r="H163" s="34" t="s">
        <v>185</v>
      </c>
      <c r="I163" s="27"/>
      <c r="J163" s="27"/>
    </row>
    <row r="164" spans="1:10" x14ac:dyDescent="0.25">
      <c r="A164" s="40" t="s">
        <v>500</v>
      </c>
      <c r="B164" s="36" t="s">
        <v>501</v>
      </c>
      <c r="C164" s="54" t="s">
        <v>502</v>
      </c>
      <c r="D164" s="31">
        <v>103390</v>
      </c>
      <c r="E164" s="32" t="s">
        <v>34</v>
      </c>
      <c r="F164" s="32" t="s">
        <v>35</v>
      </c>
      <c r="G164" s="33" t="s">
        <v>184</v>
      </c>
      <c r="H164" s="34" t="s">
        <v>185</v>
      </c>
      <c r="I164" s="27"/>
      <c r="J164" s="27"/>
    </row>
    <row r="165" spans="1:10" x14ac:dyDescent="0.25">
      <c r="A165" s="40" t="s">
        <v>503</v>
      </c>
      <c r="B165" s="36" t="s">
        <v>504</v>
      </c>
      <c r="C165" s="53" t="s">
        <v>505</v>
      </c>
      <c r="D165" s="31">
        <v>75690</v>
      </c>
      <c r="E165" s="32" t="s">
        <v>34</v>
      </c>
      <c r="F165" s="32" t="s">
        <v>35</v>
      </c>
      <c r="G165" s="33"/>
      <c r="H165" s="34" t="s">
        <v>36</v>
      </c>
      <c r="I165" s="27"/>
      <c r="J165" s="27"/>
    </row>
    <row r="166" spans="1:10" x14ac:dyDescent="0.25">
      <c r="A166" s="40" t="s">
        <v>506</v>
      </c>
      <c r="B166" s="36" t="s">
        <v>507</v>
      </c>
      <c r="C166" s="54" t="s">
        <v>508</v>
      </c>
      <c r="D166" s="31">
        <v>60890</v>
      </c>
      <c r="E166" s="32" t="s">
        <v>34</v>
      </c>
      <c r="F166" s="32" t="s">
        <v>35</v>
      </c>
      <c r="G166" s="33"/>
      <c r="H166" s="34" t="s">
        <v>169</v>
      </c>
      <c r="I166" s="27"/>
      <c r="J166" s="27"/>
    </row>
    <row r="167" spans="1:10" x14ac:dyDescent="0.25">
      <c r="A167" s="40" t="s">
        <v>509</v>
      </c>
      <c r="B167" s="36" t="s">
        <v>510</v>
      </c>
      <c r="C167" s="54" t="s">
        <v>511</v>
      </c>
      <c r="D167" s="31">
        <v>64690</v>
      </c>
      <c r="E167" s="32" t="s">
        <v>34</v>
      </c>
      <c r="F167" s="32" t="s">
        <v>35</v>
      </c>
      <c r="G167" s="33"/>
      <c r="H167" s="34" t="s">
        <v>169</v>
      </c>
      <c r="I167" s="27"/>
      <c r="J167" s="27"/>
    </row>
    <row r="168" spans="1:10" x14ac:dyDescent="0.25">
      <c r="A168" s="28" t="s">
        <v>512</v>
      </c>
      <c r="B168" s="33"/>
      <c r="C168" s="30" t="s">
        <v>513</v>
      </c>
      <c r="D168" s="31">
        <v>138590</v>
      </c>
      <c r="E168" s="32" t="s">
        <v>34</v>
      </c>
      <c r="F168" s="32" t="s">
        <v>15</v>
      </c>
      <c r="G168" s="33"/>
      <c r="H168" s="34" t="s">
        <v>169</v>
      </c>
      <c r="I168" s="27"/>
      <c r="J168" s="27"/>
    </row>
    <row r="169" spans="1:10" x14ac:dyDescent="0.25">
      <c r="A169" s="40" t="s">
        <v>514</v>
      </c>
      <c r="B169" s="37" t="s">
        <v>515</v>
      </c>
      <c r="C169" s="30" t="s">
        <v>516</v>
      </c>
      <c r="D169" s="31">
        <v>13790</v>
      </c>
      <c r="E169" s="32" t="s">
        <v>34</v>
      </c>
      <c r="F169" s="32" t="s">
        <v>15</v>
      </c>
      <c r="G169" s="33"/>
      <c r="H169" s="34" t="s">
        <v>169</v>
      </c>
      <c r="I169" s="27"/>
      <c r="J169" s="27"/>
    </row>
    <row r="170" spans="1:10" x14ac:dyDescent="0.25">
      <c r="A170" s="40" t="s">
        <v>517</v>
      </c>
      <c r="B170" s="37" t="s">
        <v>518</v>
      </c>
      <c r="C170" s="30" t="s">
        <v>519</v>
      </c>
      <c r="D170" s="31">
        <v>12890</v>
      </c>
      <c r="E170" s="32" t="s">
        <v>34</v>
      </c>
      <c r="F170" s="32" t="s">
        <v>15</v>
      </c>
      <c r="G170" s="33"/>
      <c r="H170" s="34" t="s">
        <v>169</v>
      </c>
      <c r="I170" s="27"/>
      <c r="J170" s="27"/>
    </row>
    <row r="171" spans="1:10" x14ac:dyDescent="0.25">
      <c r="A171" s="40" t="s">
        <v>520</v>
      </c>
      <c r="B171" s="37" t="s">
        <v>521</v>
      </c>
      <c r="C171" s="30" t="s">
        <v>522</v>
      </c>
      <c r="D171" s="31">
        <v>13790</v>
      </c>
      <c r="E171" s="32" t="s">
        <v>34</v>
      </c>
      <c r="F171" s="32" t="s">
        <v>15</v>
      </c>
      <c r="G171" s="33"/>
      <c r="H171" s="34" t="s">
        <v>169</v>
      </c>
      <c r="I171" s="27"/>
      <c r="J171" s="27"/>
    </row>
    <row r="172" spans="1:10" x14ac:dyDescent="0.25">
      <c r="A172" s="28" t="s">
        <v>523</v>
      </c>
      <c r="B172" s="33"/>
      <c r="C172" s="30" t="s">
        <v>524</v>
      </c>
      <c r="D172" s="31">
        <v>45090</v>
      </c>
      <c r="E172" s="32" t="s">
        <v>34</v>
      </c>
      <c r="F172" s="32" t="s">
        <v>15</v>
      </c>
      <c r="G172" s="33"/>
      <c r="H172" s="34" t="s">
        <v>169</v>
      </c>
      <c r="I172" s="27"/>
      <c r="J172" s="27"/>
    </row>
    <row r="173" spans="1:10" x14ac:dyDescent="0.25">
      <c r="A173" s="28" t="s">
        <v>525</v>
      </c>
      <c r="B173" s="33"/>
      <c r="C173" s="30" t="s">
        <v>526</v>
      </c>
      <c r="D173" s="31">
        <v>34990</v>
      </c>
      <c r="E173" s="32" t="s">
        <v>34</v>
      </c>
      <c r="F173" s="32" t="s">
        <v>15</v>
      </c>
      <c r="G173" s="33"/>
      <c r="H173" s="34" t="s">
        <v>169</v>
      </c>
      <c r="I173" s="27"/>
      <c r="J173" s="27"/>
    </row>
    <row r="174" spans="1:10" x14ac:dyDescent="0.25">
      <c r="A174" s="28" t="s">
        <v>527</v>
      </c>
      <c r="B174" s="33"/>
      <c r="C174" s="30" t="s">
        <v>528</v>
      </c>
      <c r="D174" s="31">
        <v>18490</v>
      </c>
      <c r="E174" s="32" t="s">
        <v>34</v>
      </c>
      <c r="F174" s="32" t="s">
        <v>15</v>
      </c>
      <c r="G174" s="33"/>
      <c r="H174" s="34" t="s">
        <v>169</v>
      </c>
      <c r="I174" s="27"/>
      <c r="J174" s="39"/>
    </row>
    <row r="175" spans="1:10" x14ac:dyDescent="0.25">
      <c r="A175" s="28" t="s">
        <v>529</v>
      </c>
      <c r="B175" s="55"/>
      <c r="C175" s="30" t="s">
        <v>530</v>
      </c>
      <c r="D175" s="31">
        <v>40790</v>
      </c>
      <c r="E175" s="32" t="s">
        <v>34</v>
      </c>
      <c r="F175" s="32" t="s">
        <v>35</v>
      </c>
      <c r="G175" s="33"/>
      <c r="H175" s="34" t="s">
        <v>169</v>
      </c>
      <c r="I175" s="39"/>
      <c r="J175" s="39"/>
    </row>
    <row r="176" spans="1:10" x14ac:dyDescent="0.25">
      <c r="A176" s="28" t="s">
        <v>531</v>
      </c>
      <c r="B176" s="33"/>
      <c r="C176" s="30" t="s">
        <v>532</v>
      </c>
      <c r="D176" s="31">
        <v>46490</v>
      </c>
      <c r="E176" s="32" t="s">
        <v>34</v>
      </c>
      <c r="F176" s="32" t="s">
        <v>35</v>
      </c>
      <c r="G176" s="33"/>
      <c r="H176" s="34" t="s">
        <v>169</v>
      </c>
      <c r="I176" s="39"/>
      <c r="J176" s="39"/>
    </row>
    <row r="177" spans="1:10" x14ac:dyDescent="0.25">
      <c r="A177" s="35" t="s">
        <v>533</v>
      </c>
      <c r="B177" s="37" t="s">
        <v>534</v>
      </c>
      <c r="C177" s="30" t="s">
        <v>535</v>
      </c>
      <c r="D177" s="38">
        <v>32490</v>
      </c>
      <c r="E177" s="32" t="s">
        <v>34</v>
      </c>
      <c r="F177" s="32" t="s">
        <v>53</v>
      </c>
      <c r="G177" s="33"/>
      <c r="H177" s="34" t="s">
        <v>95</v>
      </c>
      <c r="I177" s="39"/>
      <c r="J177" s="27"/>
    </row>
    <row r="178" spans="1:10" x14ac:dyDescent="0.25">
      <c r="A178" s="35" t="s">
        <v>536</v>
      </c>
      <c r="B178" s="37" t="s">
        <v>537</v>
      </c>
      <c r="C178" s="30" t="s">
        <v>538</v>
      </c>
      <c r="D178" s="38">
        <v>32490</v>
      </c>
      <c r="E178" s="32" t="s">
        <v>34</v>
      </c>
      <c r="F178" s="32" t="s">
        <v>53</v>
      </c>
      <c r="G178" s="33"/>
      <c r="H178" s="34" t="s">
        <v>95</v>
      </c>
      <c r="I178" s="39"/>
      <c r="J178" s="27"/>
    </row>
    <row r="179" spans="1:10" x14ac:dyDescent="0.25">
      <c r="A179" s="28" t="s">
        <v>539</v>
      </c>
      <c r="B179" s="37" t="s">
        <v>540</v>
      </c>
      <c r="C179" s="30" t="s">
        <v>541</v>
      </c>
      <c r="D179" s="31">
        <v>73890</v>
      </c>
      <c r="E179" s="32" t="s">
        <v>34</v>
      </c>
      <c r="F179" s="32" t="s">
        <v>53</v>
      </c>
      <c r="G179" s="33"/>
      <c r="H179" s="34" t="s">
        <v>95</v>
      </c>
      <c r="I179" s="27"/>
      <c r="J179" s="27"/>
    </row>
    <row r="180" spans="1:10" x14ac:dyDescent="0.25">
      <c r="A180" s="28" t="s">
        <v>542</v>
      </c>
      <c r="B180" s="37" t="s">
        <v>543</v>
      </c>
      <c r="C180" s="30" t="s">
        <v>544</v>
      </c>
      <c r="D180" s="31">
        <v>75690</v>
      </c>
      <c r="E180" s="32" t="s">
        <v>34</v>
      </c>
      <c r="F180" s="32" t="s">
        <v>53</v>
      </c>
      <c r="G180" s="33"/>
      <c r="H180" s="34" t="s">
        <v>95</v>
      </c>
      <c r="I180" s="27"/>
      <c r="J180" s="27"/>
    </row>
    <row r="181" spans="1:10" x14ac:dyDescent="0.25">
      <c r="A181" s="28" t="s">
        <v>545</v>
      </c>
      <c r="B181" s="37" t="s">
        <v>546</v>
      </c>
      <c r="C181" s="30" t="s">
        <v>547</v>
      </c>
      <c r="D181" s="31">
        <v>75690</v>
      </c>
      <c r="E181" s="32" t="s">
        <v>34</v>
      </c>
      <c r="F181" s="32" t="s">
        <v>53</v>
      </c>
      <c r="G181" s="33"/>
      <c r="H181" s="34" t="s">
        <v>36</v>
      </c>
      <c r="I181" s="27"/>
      <c r="J181" s="27"/>
    </row>
    <row r="182" spans="1:10" x14ac:dyDescent="0.25">
      <c r="A182" s="28" t="s">
        <v>548</v>
      </c>
      <c r="B182" s="29"/>
      <c r="C182" s="30" t="s">
        <v>549</v>
      </c>
      <c r="D182" s="31">
        <v>249490</v>
      </c>
      <c r="E182" s="32" t="s">
        <v>34</v>
      </c>
      <c r="F182" s="32" t="s">
        <v>53</v>
      </c>
      <c r="G182" s="33"/>
      <c r="H182" s="34" t="s">
        <v>36</v>
      </c>
      <c r="I182" s="27"/>
      <c r="J182" s="27"/>
    </row>
    <row r="183" spans="1:10" x14ac:dyDescent="0.25">
      <c r="A183" s="28" t="s">
        <v>550</v>
      </c>
      <c r="B183" s="29" t="s">
        <v>551</v>
      </c>
      <c r="C183" s="30" t="s">
        <v>552</v>
      </c>
      <c r="D183" s="31">
        <v>214290</v>
      </c>
      <c r="E183" s="32" t="s">
        <v>34</v>
      </c>
      <c r="F183" s="32" t="s">
        <v>53</v>
      </c>
      <c r="G183" s="33"/>
      <c r="H183" s="34" t="s">
        <v>36</v>
      </c>
      <c r="I183" s="27"/>
      <c r="J183" s="27"/>
    </row>
    <row r="184" spans="1:10" x14ac:dyDescent="0.25">
      <c r="A184" s="28" t="s">
        <v>553</v>
      </c>
      <c r="B184" s="29" t="s">
        <v>554</v>
      </c>
      <c r="C184" s="30" t="s">
        <v>555</v>
      </c>
      <c r="D184" s="31">
        <v>230990</v>
      </c>
      <c r="E184" s="32" t="s">
        <v>34</v>
      </c>
      <c r="F184" s="32" t="s">
        <v>53</v>
      </c>
      <c r="G184" s="33"/>
      <c r="H184" s="34" t="s">
        <v>36</v>
      </c>
      <c r="I184" s="27"/>
      <c r="J184" s="27"/>
    </row>
    <row r="185" spans="1:10" x14ac:dyDescent="0.25">
      <c r="A185" s="28" t="s">
        <v>556</v>
      </c>
      <c r="B185" s="29"/>
      <c r="C185" s="30" t="s">
        <v>557</v>
      </c>
      <c r="D185" s="31">
        <v>240190</v>
      </c>
      <c r="E185" s="32" t="s">
        <v>34</v>
      </c>
      <c r="F185" s="32" t="s">
        <v>354</v>
      </c>
      <c r="G185" s="33"/>
      <c r="H185" s="34" t="s">
        <v>185</v>
      </c>
      <c r="I185" s="27"/>
      <c r="J185" s="27"/>
    </row>
    <row r="186" spans="1:10" x14ac:dyDescent="0.25">
      <c r="A186" s="28" t="s">
        <v>558</v>
      </c>
      <c r="B186" s="29" t="s">
        <v>559</v>
      </c>
      <c r="C186" s="30" t="s">
        <v>560</v>
      </c>
      <c r="D186" s="31">
        <v>585790</v>
      </c>
      <c r="E186" s="32" t="s">
        <v>34</v>
      </c>
      <c r="F186" s="32" t="s">
        <v>49</v>
      </c>
      <c r="G186" s="33"/>
      <c r="H186" s="34" t="s">
        <v>36</v>
      </c>
      <c r="I186" s="27"/>
      <c r="J186" s="27"/>
    </row>
    <row r="187" spans="1:10" x14ac:dyDescent="0.25">
      <c r="A187" s="28" t="s">
        <v>561</v>
      </c>
      <c r="B187" s="29" t="s">
        <v>562</v>
      </c>
      <c r="C187" s="30" t="s">
        <v>563</v>
      </c>
      <c r="D187" s="31">
        <v>302990</v>
      </c>
      <c r="E187" s="32" t="s">
        <v>34</v>
      </c>
      <c r="F187" s="32" t="s">
        <v>49</v>
      </c>
      <c r="G187" s="33" t="s">
        <v>54</v>
      </c>
      <c r="H187" s="34" t="s">
        <v>55</v>
      </c>
      <c r="I187" s="27"/>
      <c r="J187" s="27"/>
    </row>
    <row r="188" spans="1:10" x14ac:dyDescent="0.25">
      <c r="A188" s="28" t="s">
        <v>564</v>
      </c>
      <c r="B188" s="36" t="s">
        <v>565</v>
      </c>
      <c r="C188" s="30" t="s">
        <v>566</v>
      </c>
      <c r="D188" s="31">
        <v>310790</v>
      </c>
      <c r="E188" s="32" t="s">
        <v>34</v>
      </c>
      <c r="F188" s="32" t="s">
        <v>49</v>
      </c>
      <c r="G188" s="33" t="s">
        <v>190</v>
      </c>
      <c r="H188" s="34" t="s">
        <v>191</v>
      </c>
      <c r="I188" s="27"/>
      <c r="J188" s="27"/>
    </row>
    <row r="189" spans="1:10" x14ac:dyDescent="0.25">
      <c r="A189" s="28" t="s">
        <v>567</v>
      </c>
      <c r="B189" s="29" t="s">
        <v>568</v>
      </c>
      <c r="C189" s="30" t="s">
        <v>569</v>
      </c>
      <c r="D189" s="31">
        <v>287990</v>
      </c>
      <c r="E189" s="32" t="s">
        <v>34</v>
      </c>
      <c r="F189" s="32" t="s">
        <v>49</v>
      </c>
      <c r="G189" s="33" t="s">
        <v>190</v>
      </c>
      <c r="H189" s="34" t="s">
        <v>191</v>
      </c>
      <c r="I189" s="27"/>
      <c r="J189" s="27"/>
    </row>
    <row r="190" spans="1:10" x14ac:dyDescent="0.25">
      <c r="A190" s="28" t="s">
        <v>570</v>
      </c>
      <c r="B190" s="29"/>
      <c r="C190" s="30" t="s">
        <v>571</v>
      </c>
      <c r="D190" s="31">
        <v>491490</v>
      </c>
      <c r="E190" s="32" t="s">
        <v>34</v>
      </c>
      <c r="F190" s="32" t="s">
        <v>49</v>
      </c>
      <c r="G190" s="33"/>
      <c r="H190" s="34" t="s">
        <v>36</v>
      </c>
      <c r="I190" s="27"/>
      <c r="J190" s="27"/>
    </row>
    <row r="191" spans="1:10" x14ac:dyDescent="0.25">
      <c r="A191" s="28" t="s">
        <v>572</v>
      </c>
      <c r="B191" s="36" t="s">
        <v>573</v>
      </c>
      <c r="C191" s="30" t="s">
        <v>574</v>
      </c>
      <c r="D191" s="31">
        <v>249490</v>
      </c>
      <c r="E191" s="32" t="s">
        <v>34</v>
      </c>
      <c r="F191" s="32" t="s">
        <v>49</v>
      </c>
      <c r="G191" s="33" t="s">
        <v>54</v>
      </c>
      <c r="H191" s="34" t="s">
        <v>55</v>
      </c>
      <c r="I191" s="27"/>
      <c r="J191" s="27"/>
    </row>
    <row r="192" spans="1:10" x14ac:dyDescent="0.25">
      <c r="A192" s="28" t="s">
        <v>575</v>
      </c>
      <c r="B192" s="36" t="s">
        <v>576</v>
      </c>
      <c r="C192" s="30" t="s">
        <v>577</v>
      </c>
      <c r="D192" s="31">
        <v>249490</v>
      </c>
      <c r="E192" s="32" t="s">
        <v>34</v>
      </c>
      <c r="F192" s="32" t="s">
        <v>49</v>
      </c>
      <c r="G192" s="33" t="s">
        <v>54</v>
      </c>
      <c r="H192" s="34" t="s">
        <v>55</v>
      </c>
      <c r="I192" s="27"/>
      <c r="J192" s="27"/>
    </row>
    <row r="193" spans="1:10" x14ac:dyDescent="0.25">
      <c r="A193" s="28" t="s">
        <v>578</v>
      </c>
      <c r="B193" s="36" t="s">
        <v>579</v>
      </c>
      <c r="C193" s="30" t="s">
        <v>580</v>
      </c>
      <c r="D193" s="31">
        <v>319690</v>
      </c>
      <c r="E193" s="32" t="s">
        <v>34</v>
      </c>
      <c r="F193" s="32" t="s">
        <v>49</v>
      </c>
      <c r="G193" s="33" t="s">
        <v>54</v>
      </c>
      <c r="H193" s="34" t="s">
        <v>55</v>
      </c>
      <c r="I193" s="27"/>
      <c r="J193" s="27"/>
    </row>
    <row r="194" spans="1:10" x14ac:dyDescent="0.25">
      <c r="A194" s="28" t="s">
        <v>581</v>
      </c>
      <c r="B194" s="36" t="s">
        <v>582</v>
      </c>
      <c r="C194" s="30" t="s">
        <v>583</v>
      </c>
      <c r="D194" s="31">
        <v>319690</v>
      </c>
      <c r="E194" s="32" t="s">
        <v>34</v>
      </c>
      <c r="F194" s="32" t="s">
        <v>49</v>
      </c>
      <c r="G194" s="33" t="s">
        <v>54</v>
      </c>
      <c r="H194" s="34" t="s">
        <v>55</v>
      </c>
      <c r="I194" s="27"/>
      <c r="J194" s="27"/>
    </row>
    <row r="195" spans="1:10" x14ac:dyDescent="0.25">
      <c r="A195" s="28" t="s">
        <v>584</v>
      </c>
      <c r="B195" s="36" t="s">
        <v>585</v>
      </c>
      <c r="C195" s="30" t="s">
        <v>586</v>
      </c>
      <c r="D195" s="31">
        <v>498890</v>
      </c>
      <c r="E195" s="32" t="s">
        <v>34</v>
      </c>
      <c r="F195" s="32" t="s">
        <v>587</v>
      </c>
      <c r="G195" s="33" t="s">
        <v>54</v>
      </c>
      <c r="H195" s="34" t="s">
        <v>55</v>
      </c>
      <c r="I195" s="27"/>
      <c r="J195" s="27"/>
    </row>
    <row r="196" spans="1:10" x14ac:dyDescent="0.25">
      <c r="A196" s="28" t="s">
        <v>588</v>
      </c>
      <c r="B196" s="36" t="s">
        <v>589</v>
      </c>
      <c r="C196" s="30" t="s">
        <v>590</v>
      </c>
      <c r="D196" s="31">
        <v>498890</v>
      </c>
      <c r="E196" s="32" t="s">
        <v>34</v>
      </c>
      <c r="F196" s="32" t="s">
        <v>587</v>
      </c>
      <c r="G196" s="33" t="s">
        <v>54</v>
      </c>
      <c r="H196" s="34" t="s">
        <v>55</v>
      </c>
      <c r="I196" s="27"/>
      <c r="J196" s="27"/>
    </row>
    <row r="197" spans="1:10" x14ac:dyDescent="0.25">
      <c r="A197" s="28" t="s">
        <v>591</v>
      </c>
      <c r="B197" s="36" t="s">
        <v>592</v>
      </c>
      <c r="C197" s="30" t="s">
        <v>593</v>
      </c>
      <c r="D197" s="31">
        <v>461990</v>
      </c>
      <c r="E197" s="32" t="s">
        <v>34</v>
      </c>
      <c r="F197" s="32" t="s">
        <v>594</v>
      </c>
      <c r="G197" s="33" t="s">
        <v>54</v>
      </c>
      <c r="H197" s="34" t="s">
        <v>55</v>
      </c>
      <c r="I197" s="27"/>
      <c r="J197" s="27"/>
    </row>
    <row r="198" spans="1:10" x14ac:dyDescent="0.25">
      <c r="A198" s="28" t="s">
        <v>595</v>
      </c>
      <c r="B198" s="36" t="s">
        <v>596</v>
      </c>
      <c r="C198" s="30" t="s">
        <v>597</v>
      </c>
      <c r="D198" s="31">
        <v>461990</v>
      </c>
      <c r="E198" s="32" t="s">
        <v>34</v>
      </c>
      <c r="F198" s="32" t="s">
        <v>594</v>
      </c>
      <c r="G198" s="33" t="s">
        <v>54</v>
      </c>
      <c r="H198" s="34" t="s">
        <v>55</v>
      </c>
      <c r="I198" s="27"/>
      <c r="J198" s="27"/>
    </row>
    <row r="199" spans="1:10" x14ac:dyDescent="0.25">
      <c r="A199" s="28" t="s">
        <v>598</v>
      </c>
      <c r="B199" s="36" t="s">
        <v>599</v>
      </c>
      <c r="C199" s="30" t="s">
        <v>600</v>
      </c>
      <c r="D199" s="31">
        <v>144090</v>
      </c>
      <c r="E199" s="32" t="s">
        <v>34</v>
      </c>
      <c r="F199" s="32" t="s">
        <v>53</v>
      </c>
      <c r="G199" s="33"/>
      <c r="H199" s="34" t="s">
        <v>185</v>
      </c>
      <c r="I199" s="27"/>
      <c r="J199" s="27"/>
    </row>
    <row r="200" spans="1:10" x14ac:dyDescent="0.25">
      <c r="A200" s="28" t="s">
        <v>601</v>
      </c>
      <c r="B200" s="36" t="s">
        <v>602</v>
      </c>
      <c r="C200" s="30" t="s">
        <v>603</v>
      </c>
      <c r="D200" s="31">
        <v>144090</v>
      </c>
      <c r="E200" s="32" t="s">
        <v>34</v>
      </c>
      <c r="F200" s="32" t="s">
        <v>53</v>
      </c>
      <c r="G200" s="33"/>
      <c r="H200" s="34" t="s">
        <v>185</v>
      </c>
      <c r="I200" s="27"/>
      <c r="J200" s="27"/>
    </row>
    <row r="201" spans="1:10" x14ac:dyDescent="0.25">
      <c r="A201" s="28" t="s">
        <v>604</v>
      </c>
      <c r="B201" s="36" t="s">
        <v>605</v>
      </c>
      <c r="C201" s="30" t="s">
        <v>606</v>
      </c>
      <c r="D201" s="31">
        <v>144090</v>
      </c>
      <c r="E201" s="32" t="s">
        <v>34</v>
      </c>
      <c r="F201" s="32" t="s">
        <v>53</v>
      </c>
      <c r="G201" s="33"/>
      <c r="H201" s="34" t="s">
        <v>185</v>
      </c>
      <c r="I201" s="27"/>
      <c r="J201" s="27"/>
    </row>
    <row r="202" spans="1:10" x14ac:dyDescent="0.25">
      <c r="A202" s="28" t="s">
        <v>607</v>
      </c>
      <c r="B202" s="36" t="s">
        <v>608</v>
      </c>
      <c r="C202" s="30" t="s">
        <v>609</v>
      </c>
      <c r="D202" s="31">
        <v>138590</v>
      </c>
      <c r="E202" s="32" t="s">
        <v>34</v>
      </c>
      <c r="F202" s="32" t="s">
        <v>354</v>
      </c>
      <c r="G202" s="33"/>
      <c r="H202" s="34" t="s">
        <v>185</v>
      </c>
      <c r="I202" s="27"/>
      <c r="J202" s="27"/>
    </row>
    <row r="203" spans="1:10" x14ac:dyDescent="0.25">
      <c r="A203" s="28" t="s">
        <v>610</v>
      </c>
      <c r="B203" s="36" t="s">
        <v>611</v>
      </c>
      <c r="C203" s="30" t="s">
        <v>612</v>
      </c>
      <c r="D203" s="31">
        <v>138590</v>
      </c>
      <c r="E203" s="32" t="s">
        <v>34</v>
      </c>
      <c r="F203" s="32" t="s">
        <v>354</v>
      </c>
      <c r="G203" s="33"/>
      <c r="H203" s="34" t="s">
        <v>185</v>
      </c>
      <c r="I203" s="27"/>
      <c r="J203" s="27"/>
    </row>
    <row r="204" spans="1:10" x14ac:dyDescent="0.25">
      <c r="A204" s="28" t="s">
        <v>613</v>
      </c>
      <c r="B204" s="36" t="s">
        <v>614</v>
      </c>
      <c r="C204" s="30" t="s">
        <v>615</v>
      </c>
      <c r="D204" s="31">
        <v>92390</v>
      </c>
      <c r="E204" s="32" t="s">
        <v>34</v>
      </c>
      <c r="F204" s="32" t="s">
        <v>117</v>
      </c>
      <c r="G204" s="33"/>
      <c r="H204" s="34" t="s">
        <v>185</v>
      </c>
      <c r="I204" s="27"/>
      <c r="J204" s="27"/>
    </row>
    <row r="205" spans="1:10" x14ac:dyDescent="0.25">
      <c r="A205" s="28" t="s">
        <v>616</v>
      </c>
      <c r="B205" s="36" t="s">
        <v>617</v>
      </c>
      <c r="C205" s="30" t="s">
        <v>618</v>
      </c>
      <c r="D205" s="31">
        <v>92390</v>
      </c>
      <c r="E205" s="32" t="s">
        <v>34</v>
      </c>
      <c r="F205" s="32" t="s">
        <v>117</v>
      </c>
      <c r="G205" s="33"/>
      <c r="H205" s="34" t="s">
        <v>185</v>
      </c>
      <c r="I205" s="27"/>
      <c r="J205" s="27"/>
    </row>
    <row r="206" spans="1:10" x14ac:dyDescent="0.25">
      <c r="A206" s="28" t="s">
        <v>619</v>
      </c>
      <c r="B206" s="36" t="s">
        <v>620</v>
      </c>
      <c r="C206" s="30" t="s">
        <v>621</v>
      </c>
      <c r="D206" s="31">
        <v>92390</v>
      </c>
      <c r="E206" s="32" t="s">
        <v>34</v>
      </c>
      <c r="F206" s="32" t="s">
        <v>117</v>
      </c>
      <c r="G206" s="33"/>
      <c r="H206" s="34" t="s">
        <v>185</v>
      </c>
      <c r="I206" s="27"/>
      <c r="J206" s="27"/>
    </row>
    <row r="207" spans="1:10" x14ac:dyDescent="0.25">
      <c r="A207" s="28" t="s">
        <v>622</v>
      </c>
      <c r="B207" s="36" t="s">
        <v>623</v>
      </c>
      <c r="C207" s="30" t="s">
        <v>624</v>
      </c>
      <c r="D207" s="31">
        <v>92390</v>
      </c>
      <c r="E207" s="32" t="s">
        <v>34</v>
      </c>
      <c r="F207" s="32" t="s">
        <v>117</v>
      </c>
      <c r="G207" s="33"/>
      <c r="H207" s="34" t="s">
        <v>185</v>
      </c>
      <c r="I207" s="27"/>
      <c r="J207" s="27"/>
    </row>
    <row r="208" spans="1:10" x14ac:dyDescent="0.25">
      <c r="A208" s="28" t="s">
        <v>625</v>
      </c>
      <c r="B208" s="36" t="s">
        <v>626</v>
      </c>
      <c r="C208" s="30" t="s">
        <v>627</v>
      </c>
      <c r="D208" s="31">
        <v>199490</v>
      </c>
      <c r="E208" s="32" t="s">
        <v>34</v>
      </c>
      <c r="F208" s="32" t="s">
        <v>53</v>
      </c>
      <c r="G208" s="33"/>
      <c r="H208" s="34" t="s">
        <v>95</v>
      </c>
      <c r="I208" s="27"/>
      <c r="J208" s="27"/>
    </row>
    <row r="209" spans="1:10" x14ac:dyDescent="0.25">
      <c r="A209" s="28" t="s">
        <v>628</v>
      </c>
      <c r="B209" s="36" t="s">
        <v>629</v>
      </c>
      <c r="C209" s="30" t="s">
        <v>630</v>
      </c>
      <c r="D209" s="31">
        <v>208790</v>
      </c>
      <c r="E209" s="32" t="s">
        <v>34</v>
      </c>
      <c r="F209" s="32" t="s">
        <v>53</v>
      </c>
      <c r="G209" s="33"/>
      <c r="H209" s="34" t="s">
        <v>36</v>
      </c>
      <c r="I209" s="27"/>
      <c r="J209" s="27"/>
    </row>
    <row r="210" spans="1:10" x14ac:dyDescent="0.25">
      <c r="A210" s="28" t="s">
        <v>631</v>
      </c>
      <c r="B210" s="36" t="s">
        <v>632</v>
      </c>
      <c r="C210" s="30" t="s">
        <v>633</v>
      </c>
      <c r="D210" s="31">
        <v>188490</v>
      </c>
      <c r="E210" s="32" t="s">
        <v>34</v>
      </c>
      <c r="F210" s="32" t="s">
        <v>53</v>
      </c>
      <c r="G210" s="33"/>
      <c r="H210" s="34" t="s">
        <v>36</v>
      </c>
      <c r="I210" s="27"/>
      <c r="J210" s="27"/>
    </row>
    <row r="211" spans="1:10" x14ac:dyDescent="0.25">
      <c r="A211" s="28" t="s">
        <v>634</v>
      </c>
      <c r="B211" s="36" t="s">
        <v>635</v>
      </c>
      <c r="C211" s="30" t="s">
        <v>636</v>
      </c>
      <c r="D211" s="31">
        <v>388090</v>
      </c>
      <c r="E211" s="32" t="s">
        <v>34</v>
      </c>
      <c r="F211" s="32" t="s">
        <v>49</v>
      </c>
      <c r="G211" s="33"/>
      <c r="H211" s="34" t="s">
        <v>95</v>
      </c>
      <c r="I211" s="27"/>
      <c r="J211" s="27"/>
    </row>
    <row r="212" spans="1:10" x14ac:dyDescent="0.25">
      <c r="A212" s="28" t="s">
        <v>637</v>
      </c>
      <c r="B212" s="36" t="s">
        <v>638</v>
      </c>
      <c r="C212" s="30" t="s">
        <v>639</v>
      </c>
      <c r="D212" s="31">
        <v>509990</v>
      </c>
      <c r="E212" s="32" t="s">
        <v>34</v>
      </c>
      <c r="F212" s="32" t="s">
        <v>49</v>
      </c>
      <c r="G212" s="33"/>
      <c r="H212" s="34" t="s">
        <v>95</v>
      </c>
      <c r="I212" s="27"/>
      <c r="J212" s="27"/>
    </row>
    <row r="213" spans="1:10" x14ac:dyDescent="0.25">
      <c r="A213" s="28" t="s">
        <v>640</v>
      </c>
      <c r="B213" s="37" t="s">
        <v>641</v>
      </c>
      <c r="C213" s="30" t="s">
        <v>642</v>
      </c>
      <c r="D213" s="31">
        <v>282690</v>
      </c>
      <c r="E213" s="32" t="s">
        <v>34</v>
      </c>
      <c r="F213" s="32" t="s">
        <v>53</v>
      </c>
      <c r="G213" s="33"/>
      <c r="H213" s="34" t="s">
        <v>36</v>
      </c>
      <c r="I213" s="27"/>
      <c r="J213" s="27"/>
    </row>
    <row r="214" spans="1:10" x14ac:dyDescent="0.25">
      <c r="A214" s="28" t="s">
        <v>643</v>
      </c>
      <c r="B214" s="37" t="s">
        <v>644</v>
      </c>
      <c r="C214" s="30" t="s">
        <v>645</v>
      </c>
      <c r="D214" s="31">
        <v>282690</v>
      </c>
      <c r="E214" s="32" t="s">
        <v>34</v>
      </c>
      <c r="F214" s="32" t="s">
        <v>53</v>
      </c>
      <c r="G214" s="33"/>
      <c r="H214" s="34" t="s">
        <v>36</v>
      </c>
      <c r="I214" s="27"/>
      <c r="J214" s="27"/>
    </row>
    <row r="215" spans="1:10" x14ac:dyDescent="0.25">
      <c r="A215" s="28" t="s">
        <v>646</v>
      </c>
      <c r="B215" s="36" t="s">
        <v>647</v>
      </c>
      <c r="C215" s="30" t="s">
        <v>648</v>
      </c>
      <c r="D215" s="31">
        <v>155990</v>
      </c>
      <c r="E215" s="32" t="s">
        <v>34</v>
      </c>
      <c r="F215" s="32" t="s">
        <v>53</v>
      </c>
      <c r="G215" s="33" t="s">
        <v>190</v>
      </c>
      <c r="H215" s="34" t="s">
        <v>191</v>
      </c>
      <c r="I215" s="27"/>
      <c r="J215" s="27"/>
    </row>
    <row r="216" spans="1:10" x14ac:dyDescent="0.25">
      <c r="A216" s="28" t="s">
        <v>649</v>
      </c>
      <c r="B216" s="37" t="s">
        <v>650</v>
      </c>
      <c r="C216" s="30" t="s">
        <v>651</v>
      </c>
      <c r="D216" s="31">
        <v>31190</v>
      </c>
      <c r="E216" s="32" t="s">
        <v>189</v>
      </c>
      <c r="F216" s="32" t="s">
        <v>53</v>
      </c>
      <c r="G216" s="33" t="s">
        <v>190</v>
      </c>
      <c r="H216" s="34" t="s">
        <v>191</v>
      </c>
      <c r="I216" s="27"/>
      <c r="J216" s="27"/>
    </row>
    <row r="217" spans="1:10" x14ac:dyDescent="0.25">
      <c r="A217" s="28" t="s">
        <v>652</v>
      </c>
      <c r="B217" s="29" t="s">
        <v>653</v>
      </c>
      <c r="C217" s="41" t="s">
        <v>654</v>
      </c>
      <c r="D217" s="31">
        <v>443490</v>
      </c>
      <c r="E217" s="32" t="s">
        <v>34</v>
      </c>
      <c r="F217" s="32" t="s">
        <v>49</v>
      </c>
      <c r="G217" s="33" t="s">
        <v>54</v>
      </c>
      <c r="H217" s="34" t="s">
        <v>55</v>
      </c>
      <c r="I217" s="27"/>
      <c r="J217" s="27"/>
    </row>
    <row r="218" spans="1:10" x14ac:dyDescent="0.25">
      <c r="A218" s="28" t="s">
        <v>655</v>
      </c>
      <c r="B218" s="29" t="s">
        <v>656</v>
      </c>
      <c r="C218" s="41" t="s">
        <v>657</v>
      </c>
      <c r="D218" s="31">
        <v>264190</v>
      </c>
      <c r="E218" s="32" t="s">
        <v>34</v>
      </c>
      <c r="F218" s="32" t="s">
        <v>354</v>
      </c>
      <c r="G218" s="33" t="s">
        <v>54</v>
      </c>
      <c r="H218" s="34" t="s">
        <v>55</v>
      </c>
      <c r="I218" s="27"/>
      <c r="J218" s="27"/>
    </row>
    <row r="219" spans="1:10" x14ac:dyDescent="0.25">
      <c r="A219" s="28" t="s">
        <v>658</v>
      </c>
      <c r="B219" s="42">
        <v>7612985792714</v>
      </c>
      <c r="C219" s="43" t="s">
        <v>659</v>
      </c>
      <c r="D219" s="31">
        <v>212490</v>
      </c>
      <c r="E219" s="32" t="s">
        <v>34</v>
      </c>
      <c r="F219" s="32" t="s">
        <v>117</v>
      </c>
      <c r="G219" s="33"/>
      <c r="H219" s="34" t="s">
        <v>36</v>
      </c>
      <c r="I219" s="27"/>
      <c r="J219" s="27"/>
    </row>
    <row r="220" spans="1:10" x14ac:dyDescent="0.25">
      <c r="A220" s="28" t="s">
        <v>660</v>
      </c>
      <c r="B220" s="42">
        <v>7612985785600</v>
      </c>
      <c r="C220" s="43" t="s">
        <v>661</v>
      </c>
      <c r="D220" s="31">
        <v>212490</v>
      </c>
      <c r="E220" s="32" t="s">
        <v>34</v>
      </c>
      <c r="F220" s="32" t="s">
        <v>117</v>
      </c>
      <c r="G220" s="33"/>
      <c r="H220" s="34" t="s">
        <v>36</v>
      </c>
      <c r="I220" s="27"/>
      <c r="J220" s="27"/>
    </row>
    <row r="221" spans="1:10" x14ac:dyDescent="0.25">
      <c r="A221" s="28" t="s">
        <v>662</v>
      </c>
      <c r="B221" s="42">
        <v>7612985792721</v>
      </c>
      <c r="C221" s="43" t="s">
        <v>663</v>
      </c>
      <c r="D221" s="31">
        <v>212490</v>
      </c>
      <c r="E221" s="32" t="s">
        <v>34</v>
      </c>
      <c r="F221" s="32" t="s">
        <v>117</v>
      </c>
      <c r="G221" s="33"/>
      <c r="H221" s="34" t="s">
        <v>36</v>
      </c>
      <c r="I221" s="27"/>
      <c r="J221" s="27"/>
    </row>
    <row r="222" spans="1:10" x14ac:dyDescent="0.25">
      <c r="A222" s="28" t="s">
        <v>664</v>
      </c>
      <c r="B222" s="42">
        <v>7612985792738</v>
      </c>
      <c r="C222" s="43" t="s">
        <v>665</v>
      </c>
      <c r="D222" s="31">
        <v>212490</v>
      </c>
      <c r="E222" s="32" t="s">
        <v>34</v>
      </c>
      <c r="F222" s="32" t="s">
        <v>117</v>
      </c>
      <c r="G222" s="33"/>
      <c r="H222" s="34" t="s">
        <v>36</v>
      </c>
      <c r="I222" s="27"/>
      <c r="J222" s="27"/>
    </row>
    <row r="223" spans="1:10" x14ac:dyDescent="0.25">
      <c r="A223" s="28" t="s">
        <v>666</v>
      </c>
      <c r="B223" s="42">
        <v>7612985755092</v>
      </c>
      <c r="C223" s="43" t="s">
        <v>667</v>
      </c>
      <c r="D223" s="31">
        <v>131090</v>
      </c>
      <c r="E223" s="32" t="s">
        <v>34</v>
      </c>
      <c r="F223" s="32" t="s">
        <v>53</v>
      </c>
      <c r="G223" s="33"/>
      <c r="H223" s="34" t="s">
        <v>36</v>
      </c>
      <c r="I223" s="27"/>
      <c r="J223" s="27"/>
    </row>
    <row r="224" spans="1:10" x14ac:dyDescent="0.25">
      <c r="A224" s="28" t="s">
        <v>668</v>
      </c>
      <c r="B224" s="42">
        <v>7612985755085</v>
      </c>
      <c r="C224" s="43" t="s">
        <v>669</v>
      </c>
      <c r="D224" s="31">
        <v>131090</v>
      </c>
      <c r="E224" s="32" t="s">
        <v>34</v>
      </c>
      <c r="F224" s="32" t="s">
        <v>53</v>
      </c>
      <c r="G224" s="33"/>
      <c r="H224" s="34" t="s">
        <v>36</v>
      </c>
      <c r="I224" s="27"/>
      <c r="J224" s="27"/>
    </row>
    <row r="225" spans="1:10" x14ac:dyDescent="0.25">
      <c r="A225" s="28" t="s">
        <v>670</v>
      </c>
      <c r="B225" s="42">
        <v>7612985755078</v>
      </c>
      <c r="C225" s="43" t="s">
        <v>671</v>
      </c>
      <c r="D225" s="31">
        <v>131090</v>
      </c>
      <c r="E225" s="32" t="s">
        <v>34</v>
      </c>
      <c r="F225" s="32" t="s">
        <v>53</v>
      </c>
      <c r="G225" s="33"/>
      <c r="H225" s="34" t="s">
        <v>36</v>
      </c>
      <c r="I225" s="27"/>
      <c r="J225" s="27"/>
    </row>
    <row r="226" spans="1:10" x14ac:dyDescent="0.25">
      <c r="A226" s="28" t="s">
        <v>672</v>
      </c>
      <c r="B226" s="42">
        <v>7612985785617</v>
      </c>
      <c r="C226" s="43" t="s">
        <v>673</v>
      </c>
      <c r="D226" s="31">
        <v>131090</v>
      </c>
      <c r="E226" s="32" t="s">
        <v>34</v>
      </c>
      <c r="F226" s="32" t="s">
        <v>53</v>
      </c>
      <c r="G226" s="33"/>
      <c r="H226" s="34" t="s">
        <v>36</v>
      </c>
      <c r="I226" s="27"/>
      <c r="J226" s="27"/>
    </row>
    <row r="227" spans="1:10" x14ac:dyDescent="0.25">
      <c r="A227" s="28" t="s">
        <v>674</v>
      </c>
      <c r="B227" s="42">
        <v>7612985755061</v>
      </c>
      <c r="C227" s="43" t="s">
        <v>675</v>
      </c>
      <c r="D227" s="31">
        <v>140390</v>
      </c>
      <c r="E227" s="32" t="s">
        <v>34</v>
      </c>
      <c r="F227" s="32" t="s">
        <v>53</v>
      </c>
      <c r="G227" s="33"/>
      <c r="H227" s="34" t="s">
        <v>36</v>
      </c>
      <c r="I227" s="27"/>
      <c r="J227" s="27"/>
    </row>
    <row r="228" spans="1:10" x14ac:dyDescent="0.25">
      <c r="A228" s="28" t="s">
        <v>676</v>
      </c>
      <c r="B228" s="42">
        <v>7612985755054</v>
      </c>
      <c r="C228" s="43" t="s">
        <v>677</v>
      </c>
      <c r="D228" s="31">
        <v>140390</v>
      </c>
      <c r="E228" s="32" t="s">
        <v>34</v>
      </c>
      <c r="F228" s="32" t="s">
        <v>53</v>
      </c>
      <c r="G228" s="33"/>
      <c r="H228" s="34" t="s">
        <v>36</v>
      </c>
      <c r="I228" s="27"/>
      <c r="J228" s="27"/>
    </row>
    <row r="229" spans="1:10" x14ac:dyDescent="0.25">
      <c r="A229" s="28" t="s">
        <v>678</v>
      </c>
      <c r="B229" s="42">
        <v>7612985754880</v>
      </c>
      <c r="C229" s="43" t="s">
        <v>679</v>
      </c>
      <c r="D229" s="31">
        <v>140390</v>
      </c>
      <c r="E229" s="32" t="s">
        <v>34</v>
      </c>
      <c r="F229" s="32" t="s">
        <v>53</v>
      </c>
      <c r="G229" s="33"/>
      <c r="H229" s="34" t="s">
        <v>36</v>
      </c>
      <c r="I229" s="27"/>
      <c r="J229" s="27"/>
    </row>
    <row r="230" spans="1:10" x14ac:dyDescent="0.25">
      <c r="A230" s="28" t="s">
        <v>680</v>
      </c>
      <c r="B230" s="29" t="s">
        <v>681</v>
      </c>
      <c r="C230" s="30" t="s">
        <v>682</v>
      </c>
      <c r="D230" s="31">
        <v>160790</v>
      </c>
      <c r="E230" s="32" t="s">
        <v>34</v>
      </c>
      <c r="F230" s="32" t="s">
        <v>683</v>
      </c>
      <c r="G230" s="33" t="s">
        <v>54</v>
      </c>
      <c r="H230" s="34" t="s">
        <v>55</v>
      </c>
      <c r="I230" s="27"/>
      <c r="J230" s="27"/>
    </row>
    <row r="231" spans="1:10" x14ac:dyDescent="0.25">
      <c r="A231" s="40" t="s">
        <v>684</v>
      </c>
      <c r="B231" s="42">
        <v>7612985515016</v>
      </c>
      <c r="C231" s="30" t="s">
        <v>685</v>
      </c>
      <c r="D231" s="31">
        <v>169990</v>
      </c>
      <c r="E231" s="32" t="s">
        <v>34</v>
      </c>
      <c r="F231" s="32" t="s">
        <v>683</v>
      </c>
      <c r="G231" s="33" t="s">
        <v>54</v>
      </c>
      <c r="H231" s="34" t="s">
        <v>55</v>
      </c>
      <c r="I231" s="27"/>
      <c r="J231" s="27"/>
    </row>
    <row r="232" spans="1:10" x14ac:dyDescent="0.25">
      <c r="A232" s="40" t="s">
        <v>686</v>
      </c>
      <c r="B232" s="37" t="s">
        <v>687</v>
      </c>
      <c r="C232" s="30" t="s">
        <v>688</v>
      </c>
      <c r="D232" s="31">
        <v>81190</v>
      </c>
      <c r="E232" s="32" t="s">
        <v>34</v>
      </c>
      <c r="F232" s="32" t="s">
        <v>53</v>
      </c>
      <c r="G232" s="33"/>
      <c r="H232" s="34" t="s">
        <v>36</v>
      </c>
      <c r="I232" s="27"/>
      <c r="J232" s="27"/>
    </row>
    <row r="233" spans="1:10" x14ac:dyDescent="0.25">
      <c r="A233" s="40" t="s">
        <v>689</v>
      </c>
      <c r="B233" s="37" t="s">
        <v>690</v>
      </c>
      <c r="C233" s="30" t="s">
        <v>691</v>
      </c>
      <c r="D233" s="31">
        <v>81190</v>
      </c>
      <c r="E233" s="32" t="s">
        <v>34</v>
      </c>
      <c r="F233" s="32" t="s">
        <v>53</v>
      </c>
      <c r="G233" s="33"/>
      <c r="H233" s="34" t="s">
        <v>36</v>
      </c>
      <c r="I233" s="27"/>
      <c r="J233" s="27"/>
    </row>
    <row r="234" spans="1:10" x14ac:dyDescent="0.25">
      <c r="A234" s="40" t="s">
        <v>692</v>
      </c>
      <c r="B234" s="37" t="s">
        <v>693</v>
      </c>
      <c r="C234" s="30" t="s">
        <v>694</v>
      </c>
      <c r="D234" s="31">
        <v>60890</v>
      </c>
      <c r="E234" s="32" t="s">
        <v>34</v>
      </c>
      <c r="F234" s="32" t="s">
        <v>53</v>
      </c>
      <c r="G234" s="33"/>
      <c r="H234" s="34" t="s">
        <v>36</v>
      </c>
      <c r="I234" s="27"/>
      <c r="J234" s="27"/>
    </row>
    <row r="235" spans="1:10" x14ac:dyDescent="0.25">
      <c r="A235" s="40" t="s">
        <v>695</v>
      </c>
      <c r="B235" s="37" t="s">
        <v>696</v>
      </c>
      <c r="C235" s="30" t="s">
        <v>697</v>
      </c>
      <c r="D235" s="31">
        <v>60890</v>
      </c>
      <c r="E235" s="32" t="s">
        <v>34</v>
      </c>
      <c r="F235" s="32" t="s">
        <v>53</v>
      </c>
      <c r="G235" s="33"/>
      <c r="H235" s="34" t="s">
        <v>36</v>
      </c>
      <c r="I235" s="27"/>
      <c r="J235" s="27"/>
    </row>
    <row r="236" spans="1:10" x14ac:dyDescent="0.25">
      <c r="A236" s="35" t="s">
        <v>698</v>
      </c>
      <c r="B236" s="29" t="s">
        <v>699</v>
      </c>
      <c r="C236" s="41" t="s">
        <v>700</v>
      </c>
      <c r="D236" s="31">
        <v>64690</v>
      </c>
      <c r="E236" s="32" t="s">
        <v>34</v>
      </c>
      <c r="F236" s="32" t="s">
        <v>53</v>
      </c>
      <c r="G236" s="33"/>
      <c r="H236" s="34" t="s">
        <v>36</v>
      </c>
      <c r="I236" s="27"/>
      <c r="J236" s="27"/>
    </row>
    <row r="237" spans="1:10" x14ac:dyDescent="0.25">
      <c r="A237" s="35" t="s">
        <v>701</v>
      </c>
      <c r="B237" s="29" t="s">
        <v>702</v>
      </c>
      <c r="C237" s="41" t="s">
        <v>703</v>
      </c>
      <c r="D237" s="31">
        <v>60890</v>
      </c>
      <c r="E237" s="32" t="s">
        <v>34</v>
      </c>
      <c r="F237" s="32" t="s">
        <v>53</v>
      </c>
      <c r="G237" s="33"/>
      <c r="H237" s="34" t="s">
        <v>36</v>
      </c>
      <c r="I237" s="27"/>
      <c r="J237" s="27"/>
    </row>
    <row r="238" spans="1:10" x14ac:dyDescent="0.25">
      <c r="A238" s="35" t="s">
        <v>704</v>
      </c>
      <c r="B238" s="29" t="s">
        <v>705</v>
      </c>
      <c r="C238" s="41" t="s">
        <v>706</v>
      </c>
      <c r="D238" s="31">
        <v>75690</v>
      </c>
      <c r="E238" s="32" t="s">
        <v>34</v>
      </c>
      <c r="F238" s="32" t="s">
        <v>53</v>
      </c>
      <c r="G238" s="33"/>
      <c r="H238" s="34" t="s">
        <v>36</v>
      </c>
      <c r="I238" s="27"/>
      <c r="J238" s="27"/>
    </row>
    <row r="239" spans="1:10" x14ac:dyDescent="0.25">
      <c r="A239" s="35" t="s">
        <v>707</v>
      </c>
      <c r="B239" s="29" t="s">
        <v>708</v>
      </c>
      <c r="C239" s="41" t="s">
        <v>709</v>
      </c>
      <c r="D239" s="31">
        <v>121890</v>
      </c>
      <c r="E239" s="32" t="s">
        <v>34</v>
      </c>
      <c r="F239" s="32" t="s">
        <v>117</v>
      </c>
      <c r="G239" s="33" t="s">
        <v>184</v>
      </c>
      <c r="H239" s="34" t="s">
        <v>185</v>
      </c>
      <c r="I239" s="27"/>
      <c r="J239" s="27"/>
    </row>
    <row r="240" spans="1:10" x14ac:dyDescent="0.25">
      <c r="A240" s="35" t="s">
        <v>710</v>
      </c>
      <c r="B240" s="29" t="s">
        <v>711</v>
      </c>
      <c r="C240" s="41" t="s">
        <v>712</v>
      </c>
      <c r="D240" s="31">
        <v>133090</v>
      </c>
      <c r="E240" s="32" t="s">
        <v>34</v>
      </c>
      <c r="F240" s="32" t="s">
        <v>117</v>
      </c>
      <c r="G240" s="33" t="s">
        <v>184</v>
      </c>
      <c r="H240" s="34" t="s">
        <v>185</v>
      </c>
      <c r="I240" s="27"/>
      <c r="J240" s="27"/>
    </row>
    <row r="241" spans="1:10" x14ac:dyDescent="0.25">
      <c r="A241" s="35" t="s">
        <v>713</v>
      </c>
      <c r="B241" s="29" t="s">
        <v>714</v>
      </c>
      <c r="C241" s="41" t="s">
        <v>715</v>
      </c>
      <c r="D241" s="31">
        <v>147790</v>
      </c>
      <c r="E241" s="32" t="s">
        <v>34</v>
      </c>
      <c r="F241" s="32" t="s">
        <v>117</v>
      </c>
      <c r="G241" s="33" t="s">
        <v>184</v>
      </c>
      <c r="H241" s="34" t="s">
        <v>185</v>
      </c>
      <c r="I241" s="27"/>
      <c r="J241" s="27"/>
    </row>
    <row r="242" spans="1:10" x14ac:dyDescent="0.25">
      <c r="A242" s="28" t="s">
        <v>716</v>
      </c>
      <c r="B242" s="29" t="s">
        <v>717</v>
      </c>
      <c r="C242" s="30" t="s">
        <v>718</v>
      </c>
      <c r="D242" s="31">
        <v>26590</v>
      </c>
      <c r="E242" s="32" t="s">
        <v>34</v>
      </c>
      <c r="F242" s="32" t="s">
        <v>53</v>
      </c>
      <c r="G242" s="33"/>
      <c r="H242" s="34" t="s">
        <v>36</v>
      </c>
      <c r="I242" s="27"/>
      <c r="J242" s="27"/>
    </row>
    <row r="243" spans="1:10" x14ac:dyDescent="0.25">
      <c r="A243" s="28" t="s">
        <v>719</v>
      </c>
      <c r="B243" s="29" t="s">
        <v>720</v>
      </c>
      <c r="C243" s="30" t="s">
        <v>721</v>
      </c>
      <c r="D243" s="31">
        <v>32290</v>
      </c>
      <c r="E243" s="32" t="s">
        <v>34</v>
      </c>
      <c r="F243" s="32" t="s">
        <v>53</v>
      </c>
      <c r="G243" s="33"/>
      <c r="H243" s="34" t="s">
        <v>36</v>
      </c>
      <c r="I243" s="27"/>
      <c r="J243" s="27"/>
    </row>
    <row r="244" spans="1:10" x14ac:dyDescent="0.25">
      <c r="A244" s="28" t="s">
        <v>722</v>
      </c>
      <c r="B244" s="29" t="s">
        <v>723</v>
      </c>
      <c r="C244" s="30" t="s">
        <v>724</v>
      </c>
      <c r="D244" s="31">
        <v>26590</v>
      </c>
      <c r="E244" s="32" t="s">
        <v>34</v>
      </c>
      <c r="F244" s="32" t="s">
        <v>53</v>
      </c>
      <c r="G244" s="33"/>
      <c r="H244" s="34" t="s">
        <v>36</v>
      </c>
      <c r="I244" s="27"/>
      <c r="J244" s="27"/>
    </row>
    <row r="245" spans="1:10" x14ac:dyDescent="0.25">
      <c r="A245" s="28" t="s">
        <v>725</v>
      </c>
      <c r="B245" s="29" t="s">
        <v>726</v>
      </c>
      <c r="C245" s="30" t="s">
        <v>727</v>
      </c>
      <c r="D245" s="31">
        <v>32290</v>
      </c>
      <c r="E245" s="32" t="s">
        <v>34</v>
      </c>
      <c r="F245" s="32" t="s">
        <v>53</v>
      </c>
      <c r="G245" s="33"/>
      <c r="H245" s="34" t="s">
        <v>36</v>
      </c>
      <c r="I245" s="27"/>
      <c r="J245" s="27"/>
    </row>
    <row r="246" spans="1:10" x14ac:dyDescent="0.25">
      <c r="A246" s="28" t="s">
        <v>728</v>
      </c>
      <c r="B246" s="37" t="s">
        <v>729</v>
      </c>
      <c r="C246" s="30" t="s">
        <v>730</v>
      </c>
      <c r="D246" s="31">
        <v>31390</v>
      </c>
      <c r="E246" s="32" t="s">
        <v>34</v>
      </c>
      <c r="F246" s="32" t="s">
        <v>53</v>
      </c>
      <c r="G246" s="33"/>
      <c r="H246" s="34" t="s">
        <v>36</v>
      </c>
      <c r="I246" s="27"/>
      <c r="J246" s="27"/>
    </row>
    <row r="247" spans="1:10" x14ac:dyDescent="0.25">
      <c r="A247" s="28" t="s">
        <v>731</v>
      </c>
      <c r="B247" s="37" t="s">
        <v>732</v>
      </c>
      <c r="C247" s="30" t="s">
        <v>733</v>
      </c>
      <c r="D247" s="31">
        <v>36890</v>
      </c>
      <c r="E247" s="32" t="s">
        <v>34</v>
      </c>
      <c r="F247" s="32" t="s">
        <v>53</v>
      </c>
      <c r="G247" s="33"/>
      <c r="H247" s="34" t="s">
        <v>36</v>
      </c>
      <c r="I247" s="27"/>
      <c r="J247" s="27"/>
    </row>
    <row r="248" spans="1:10" x14ac:dyDescent="0.25">
      <c r="A248" s="40" t="s">
        <v>734</v>
      </c>
      <c r="B248" s="37" t="s">
        <v>735</v>
      </c>
      <c r="C248" s="30" t="s">
        <v>736</v>
      </c>
      <c r="D248" s="31">
        <v>223490</v>
      </c>
      <c r="E248" s="32" t="s">
        <v>34</v>
      </c>
      <c r="F248" s="32" t="s">
        <v>53</v>
      </c>
      <c r="G248" s="33"/>
      <c r="H248" s="34" t="s">
        <v>36</v>
      </c>
      <c r="I248" s="27"/>
      <c r="J248" s="27"/>
    </row>
    <row r="249" spans="1:10" x14ac:dyDescent="0.25">
      <c r="A249" s="40" t="s">
        <v>737</v>
      </c>
      <c r="B249" s="37" t="s">
        <v>738</v>
      </c>
      <c r="C249" s="30" t="s">
        <v>739</v>
      </c>
      <c r="D249" s="31">
        <v>195790</v>
      </c>
      <c r="E249" s="32" t="s">
        <v>34</v>
      </c>
      <c r="F249" s="32" t="s">
        <v>53</v>
      </c>
      <c r="G249" s="33"/>
      <c r="H249" s="34" t="s">
        <v>36</v>
      </c>
      <c r="I249" s="27"/>
      <c r="J249" s="27"/>
    </row>
    <row r="250" spans="1:10" x14ac:dyDescent="0.25">
      <c r="A250" s="40" t="s">
        <v>740</v>
      </c>
      <c r="B250" s="37" t="s">
        <v>741</v>
      </c>
      <c r="C250" s="30" t="s">
        <v>742</v>
      </c>
      <c r="D250" s="31">
        <v>223490</v>
      </c>
      <c r="E250" s="32" t="s">
        <v>34</v>
      </c>
      <c r="F250" s="32" t="s">
        <v>53</v>
      </c>
      <c r="G250" s="33"/>
      <c r="H250" s="34" t="s">
        <v>36</v>
      </c>
      <c r="I250" s="27"/>
      <c r="J250" s="27"/>
    </row>
    <row r="251" spans="1:10" x14ac:dyDescent="0.25">
      <c r="A251" s="28" t="s">
        <v>743</v>
      </c>
      <c r="B251" s="42">
        <v>7612985705493</v>
      </c>
      <c r="C251" s="43" t="s">
        <v>744</v>
      </c>
      <c r="D251" s="31">
        <v>140390</v>
      </c>
      <c r="E251" s="32" t="s">
        <v>34</v>
      </c>
      <c r="F251" s="32" t="s">
        <v>53</v>
      </c>
      <c r="G251" s="33"/>
      <c r="H251" s="34" t="s">
        <v>36</v>
      </c>
      <c r="I251" s="27"/>
      <c r="J251" s="27"/>
    </row>
    <row r="252" spans="1:10" x14ac:dyDescent="0.25">
      <c r="A252" s="28" t="s">
        <v>745</v>
      </c>
      <c r="B252" s="29" t="s">
        <v>746</v>
      </c>
      <c r="C252" s="30" t="s">
        <v>747</v>
      </c>
      <c r="D252" s="31">
        <v>36890</v>
      </c>
      <c r="E252" s="32" t="s">
        <v>34</v>
      </c>
      <c r="F252" s="32" t="s">
        <v>53</v>
      </c>
      <c r="G252" s="33"/>
      <c r="H252" s="34" t="s">
        <v>36</v>
      </c>
      <c r="I252" s="27"/>
      <c r="J252" s="27"/>
    </row>
    <row r="253" spans="1:10" x14ac:dyDescent="0.25">
      <c r="A253" s="28" t="s">
        <v>748</v>
      </c>
      <c r="B253" s="29" t="s">
        <v>749</v>
      </c>
      <c r="C253" s="30" t="s">
        <v>750</v>
      </c>
      <c r="D253" s="31">
        <v>42490</v>
      </c>
      <c r="E253" s="32" t="s">
        <v>34</v>
      </c>
      <c r="F253" s="32" t="s">
        <v>53</v>
      </c>
      <c r="G253" s="33"/>
      <c r="H253" s="34" t="s">
        <v>36</v>
      </c>
      <c r="I253" s="27"/>
      <c r="J253" s="27"/>
    </row>
    <row r="254" spans="1:10" x14ac:dyDescent="0.25">
      <c r="A254" s="28" t="s">
        <v>751</v>
      </c>
      <c r="B254" s="37" t="s">
        <v>752</v>
      </c>
      <c r="C254" s="30" t="s">
        <v>753</v>
      </c>
      <c r="D254" s="31">
        <v>127390</v>
      </c>
      <c r="E254" s="32" t="s">
        <v>34</v>
      </c>
      <c r="F254" s="32" t="s">
        <v>53</v>
      </c>
      <c r="G254" s="33"/>
      <c r="H254" s="34" t="s">
        <v>36</v>
      </c>
      <c r="I254" s="27"/>
      <c r="J254" s="27"/>
    </row>
    <row r="255" spans="1:10" x14ac:dyDescent="0.25">
      <c r="A255" s="28" t="s">
        <v>754</v>
      </c>
      <c r="B255" s="36" t="s">
        <v>755</v>
      </c>
      <c r="C255" s="30" t="s">
        <v>756</v>
      </c>
      <c r="D255" s="31">
        <v>127390</v>
      </c>
      <c r="E255" s="32" t="s">
        <v>34</v>
      </c>
      <c r="F255" s="32" t="s">
        <v>53</v>
      </c>
      <c r="G255" s="33"/>
      <c r="H255" s="34" t="s">
        <v>36</v>
      </c>
      <c r="I255" s="27"/>
      <c r="J255" s="27"/>
    </row>
    <row r="256" spans="1:10" x14ac:dyDescent="0.25">
      <c r="A256" s="28" t="s">
        <v>757</v>
      </c>
      <c r="B256" s="36" t="s">
        <v>758</v>
      </c>
      <c r="C256" s="30" t="s">
        <v>759</v>
      </c>
      <c r="D256" s="31">
        <v>140390</v>
      </c>
      <c r="E256" s="32" t="s">
        <v>34</v>
      </c>
      <c r="F256" s="32" t="s">
        <v>117</v>
      </c>
      <c r="G256" s="33"/>
      <c r="H256" s="34" t="s">
        <v>36</v>
      </c>
      <c r="I256" s="27"/>
      <c r="J256" s="27"/>
    </row>
    <row r="257" spans="1:10" x14ac:dyDescent="0.25">
      <c r="A257" s="28" t="s">
        <v>760</v>
      </c>
      <c r="B257" s="36" t="s">
        <v>761</v>
      </c>
      <c r="C257" s="30" t="s">
        <v>762</v>
      </c>
      <c r="D257" s="31">
        <v>140390</v>
      </c>
      <c r="E257" s="32" t="s">
        <v>34</v>
      </c>
      <c r="F257" s="32" t="s">
        <v>117</v>
      </c>
      <c r="G257" s="33"/>
      <c r="H257" s="34" t="s">
        <v>36</v>
      </c>
      <c r="I257" s="27"/>
      <c r="J257" s="27"/>
    </row>
    <row r="258" spans="1:10" x14ac:dyDescent="0.25">
      <c r="A258" s="28" t="s">
        <v>763</v>
      </c>
      <c r="B258" s="29" t="s">
        <v>764</v>
      </c>
      <c r="C258" s="30" t="s">
        <v>765</v>
      </c>
      <c r="D258" s="31">
        <v>249490</v>
      </c>
      <c r="E258" s="32" t="s">
        <v>34</v>
      </c>
      <c r="F258" s="32" t="s">
        <v>53</v>
      </c>
      <c r="G258" s="33"/>
      <c r="H258" s="34" t="s">
        <v>36</v>
      </c>
      <c r="I258" s="27"/>
      <c r="J258" s="27"/>
    </row>
    <row r="259" spans="1:10" x14ac:dyDescent="0.25">
      <c r="A259" s="28" t="s">
        <v>766</v>
      </c>
      <c r="B259" s="29" t="s">
        <v>767</v>
      </c>
      <c r="C259" s="30" t="s">
        <v>768</v>
      </c>
      <c r="D259" s="31">
        <v>230990</v>
      </c>
      <c r="E259" s="32" t="s">
        <v>34</v>
      </c>
      <c r="F259" s="32" t="s">
        <v>53</v>
      </c>
      <c r="G259" s="33"/>
      <c r="H259" s="34" t="s">
        <v>36</v>
      </c>
      <c r="I259" s="27"/>
      <c r="J259" s="27"/>
    </row>
    <row r="260" spans="1:10" x14ac:dyDescent="0.25">
      <c r="A260" s="28" t="s">
        <v>769</v>
      </c>
      <c r="B260" s="29" t="s">
        <v>770</v>
      </c>
      <c r="C260" s="30" t="s">
        <v>771</v>
      </c>
      <c r="D260" s="31">
        <v>312190</v>
      </c>
      <c r="E260" s="32" t="s">
        <v>34</v>
      </c>
      <c r="F260" s="32" t="s">
        <v>117</v>
      </c>
      <c r="G260" s="33"/>
      <c r="H260" s="34" t="s">
        <v>36</v>
      </c>
      <c r="I260" s="27"/>
      <c r="J260" s="27"/>
    </row>
    <row r="261" spans="1:10" x14ac:dyDescent="0.25">
      <c r="A261" s="28" t="s">
        <v>772</v>
      </c>
      <c r="B261" s="29" t="s">
        <v>773</v>
      </c>
      <c r="C261" s="30" t="s">
        <v>774</v>
      </c>
      <c r="D261" s="31">
        <v>293690</v>
      </c>
      <c r="E261" s="32" t="s">
        <v>34</v>
      </c>
      <c r="F261" s="32" t="s">
        <v>117</v>
      </c>
      <c r="G261" s="33"/>
      <c r="H261" s="34" t="s">
        <v>36</v>
      </c>
      <c r="I261" s="27"/>
      <c r="J261" s="27"/>
    </row>
    <row r="262" spans="1:10" x14ac:dyDescent="0.25">
      <c r="A262" s="28" t="s">
        <v>775</v>
      </c>
      <c r="B262" s="37" t="s">
        <v>776</v>
      </c>
      <c r="C262" s="30" t="s">
        <v>777</v>
      </c>
      <c r="D262" s="31">
        <v>205090</v>
      </c>
      <c r="E262" s="32" t="s">
        <v>34</v>
      </c>
      <c r="F262" s="32" t="s">
        <v>53</v>
      </c>
      <c r="G262" s="33"/>
      <c r="H262" s="34" t="s">
        <v>36</v>
      </c>
      <c r="I262" s="27"/>
      <c r="J262" s="27"/>
    </row>
    <row r="263" spans="1:10" x14ac:dyDescent="0.25">
      <c r="A263" s="28" t="s">
        <v>778</v>
      </c>
      <c r="B263" s="37" t="s">
        <v>779</v>
      </c>
      <c r="C263" s="30" t="s">
        <v>780</v>
      </c>
      <c r="D263" s="31">
        <v>212490</v>
      </c>
      <c r="E263" s="32" t="s">
        <v>34</v>
      </c>
      <c r="F263" s="32" t="s">
        <v>53</v>
      </c>
      <c r="G263" s="33"/>
      <c r="H263" s="34" t="s">
        <v>36</v>
      </c>
      <c r="I263" s="27"/>
      <c r="J263" s="27"/>
    </row>
    <row r="264" spans="1:10" x14ac:dyDescent="0.25">
      <c r="A264" s="28" t="s">
        <v>781</v>
      </c>
      <c r="B264" s="37" t="s">
        <v>782</v>
      </c>
      <c r="C264" s="30" t="s">
        <v>783</v>
      </c>
      <c r="D264" s="31">
        <v>205090</v>
      </c>
      <c r="E264" s="32" t="s">
        <v>34</v>
      </c>
      <c r="F264" s="32" t="s">
        <v>53</v>
      </c>
      <c r="G264" s="33"/>
      <c r="H264" s="34" t="s">
        <v>36</v>
      </c>
      <c r="I264" s="27"/>
      <c r="J264" s="27"/>
    </row>
    <row r="265" spans="1:10" x14ac:dyDescent="0.25">
      <c r="A265" s="28" t="s">
        <v>784</v>
      </c>
      <c r="B265" s="37" t="s">
        <v>785</v>
      </c>
      <c r="C265" s="30" t="s">
        <v>786</v>
      </c>
      <c r="D265" s="31">
        <v>212490</v>
      </c>
      <c r="E265" s="32" t="s">
        <v>34</v>
      </c>
      <c r="F265" s="32" t="s">
        <v>53</v>
      </c>
      <c r="G265" s="33"/>
      <c r="H265" s="34" t="s">
        <v>36</v>
      </c>
      <c r="I265" s="27"/>
      <c r="J265" s="27"/>
    </row>
    <row r="266" spans="1:10" x14ac:dyDescent="0.25">
      <c r="A266" s="56" t="s">
        <v>787</v>
      </c>
      <c r="B266" s="37" t="s">
        <v>788</v>
      </c>
      <c r="C266" s="30" t="s">
        <v>789</v>
      </c>
      <c r="D266" s="31">
        <v>23990</v>
      </c>
      <c r="E266" s="32" t="s">
        <v>34</v>
      </c>
      <c r="F266" s="32" t="s">
        <v>53</v>
      </c>
      <c r="G266" s="33"/>
      <c r="H266" s="34" t="s">
        <v>95</v>
      </c>
      <c r="I266" s="27"/>
      <c r="J266" s="27"/>
    </row>
    <row r="267" spans="1:10" x14ac:dyDescent="0.25">
      <c r="A267" s="56" t="s">
        <v>790</v>
      </c>
      <c r="B267" s="37" t="s">
        <v>791</v>
      </c>
      <c r="C267" s="30" t="s">
        <v>792</v>
      </c>
      <c r="D267" s="31">
        <v>23990</v>
      </c>
      <c r="E267" s="32" t="s">
        <v>34</v>
      </c>
      <c r="F267" s="32" t="s">
        <v>53</v>
      </c>
      <c r="G267" s="33"/>
      <c r="H267" s="34" t="s">
        <v>95</v>
      </c>
      <c r="I267" s="27"/>
      <c r="J267" s="27"/>
    </row>
    <row r="268" spans="1:10" x14ac:dyDescent="0.25">
      <c r="A268" s="56" t="s">
        <v>793</v>
      </c>
      <c r="B268" s="37" t="s">
        <v>794</v>
      </c>
      <c r="C268" s="30" t="s">
        <v>795</v>
      </c>
      <c r="D268" s="31">
        <v>24790</v>
      </c>
      <c r="E268" s="32" t="s">
        <v>34</v>
      </c>
      <c r="F268" s="32" t="s">
        <v>53</v>
      </c>
      <c r="G268" s="33"/>
      <c r="H268" s="34" t="s">
        <v>95</v>
      </c>
      <c r="I268" s="27"/>
      <c r="J268" s="27"/>
    </row>
    <row r="269" spans="1:10" x14ac:dyDescent="0.25">
      <c r="A269" s="56" t="s">
        <v>796</v>
      </c>
      <c r="B269" s="29" t="s">
        <v>797</v>
      </c>
      <c r="C269" s="30" t="s">
        <v>798</v>
      </c>
      <c r="D269" s="31">
        <v>13190</v>
      </c>
      <c r="E269" s="32" t="s">
        <v>189</v>
      </c>
      <c r="F269" s="32" t="s">
        <v>53</v>
      </c>
      <c r="G269" s="33" t="s">
        <v>190</v>
      </c>
      <c r="H269" s="34" t="s">
        <v>191</v>
      </c>
      <c r="I269" s="27"/>
      <c r="J269" s="27"/>
    </row>
    <row r="270" spans="1:10" x14ac:dyDescent="0.25">
      <c r="A270" s="56" t="s">
        <v>799</v>
      </c>
      <c r="B270" s="29" t="s">
        <v>800</v>
      </c>
      <c r="C270" s="30" t="s">
        <v>801</v>
      </c>
      <c r="D270" s="31">
        <v>13790</v>
      </c>
      <c r="E270" s="32" t="s">
        <v>189</v>
      </c>
      <c r="F270" s="32" t="s">
        <v>53</v>
      </c>
      <c r="G270" s="33" t="s">
        <v>190</v>
      </c>
      <c r="H270" s="34" t="s">
        <v>191</v>
      </c>
      <c r="I270" s="27"/>
      <c r="J270" s="27"/>
    </row>
    <row r="271" spans="1:10" x14ac:dyDescent="0.25">
      <c r="A271" s="28" t="s">
        <v>802</v>
      </c>
      <c r="B271" s="29" t="s">
        <v>803</v>
      </c>
      <c r="C271" s="30" t="s">
        <v>804</v>
      </c>
      <c r="D271" s="31">
        <v>257990</v>
      </c>
      <c r="E271" s="32" t="s">
        <v>34</v>
      </c>
      <c r="F271" s="32" t="s">
        <v>49</v>
      </c>
      <c r="G271" s="33" t="s">
        <v>190</v>
      </c>
      <c r="H271" s="34" t="s">
        <v>191</v>
      </c>
      <c r="I271" s="27"/>
      <c r="J271" s="27"/>
    </row>
    <row r="272" spans="1:10" x14ac:dyDescent="0.25">
      <c r="A272" s="40" t="s">
        <v>805</v>
      </c>
      <c r="B272" s="29" t="s">
        <v>806</v>
      </c>
      <c r="C272" s="30" t="s">
        <v>807</v>
      </c>
      <c r="D272" s="31">
        <v>160790</v>
      </c>
      <c r="E272" s="32" t="s">
        <v>34</v>
      </c>
      <c r="F272" s="32" t="s">
        <v>53</v>
      </c>
      <c r="G272" s="33"/>
      <c r="H272" s="34" t="s">
        <v>95</v>
      </c>
      <c r="I272" s="27"/>
      <c r="J272" s="27"/>
    </row>
    <row r="273" spans="1:10" x14ac:dyDescent="0.25">
      <c r="A273" s="40" t="s">
        <v>808</v>
      </c>
      <c r="B273" s="29" t="s">
        <v>809</v>
      </c>
      <c r="C273" s="30" t="s">
        <v>810</v>
      </c>
      <c r="D273" s="31">
        <v>149590</v>
      </c>
      <c r="E273" s="32" t="s">
        <v>34</v>
      </c>
      <c r="F273" s="32" t="s">
        <v>53</v>
      </c>
      <c r="G273" s="33"/>
      <c r="H273" s="34" t="s">
        <v>36</v>
      </c>
      <c r="I273" s="27"/>
      <c r="J273" s="27"/>
    </row>
    <row r="274" spans="1:10" x14ac:dyDescent="0.25">
      <c r="A274" s="40" t="s">
        <v>811</v>
      </c>
      <c r="B274" s="29" t="s">
        <v>812</v>
      </c>
      <c r="C274" s="30" t="s">
        <v>813</v>
      </c>
      <c r="D274" s="31">
        <v>160790</v>
      </c>
      <c r="E274" s="32" t="s">
        <v>34</v>
      </c>
      <c r="F274" s="32" t="s">
        <v>53</v>
      </c>
      <c r="G274" s="33"/>
      <c r="H274" s="34" t="s">
        <v>36</v>
      </c>
      <c r="I274" s="27"/>
      <c r="J274" s="27"/>
    </row>
    <row r="275" spans="1:10" x14ac:dyDescent="0.25">
      <c r="A275" s="28" t="s">
        <v>814</v>
      </c>
      <c r="B275" s="29" t="s">
        <v>815</v>
      </c>
      <c r="C275" s="30" t="s">
        <v>816</v>
      </c>
      <c r="D275" s="31">
        <v>110390</v>
      </c>
      <c r="E275" s="32" t="s">
        <v>34</v>
      </c>
      <c r="F275" s="32" t="s">
        <v>53</v>
      </c>
      <c r="G275" s="33" t="s">
        <v>190</v>
      </c>
      <c r="H275" s="34" t="s">
        <v>191</v>
      </c>
      <c r="I275" s="27"/>
      <c r="J275" s="27"/>
    </row>
    <row r="276" spans="1:10" x14ac:dyDescent="0.25">
      <c r="A276" s="28" t="s">
        <v>817</v>
      </c>
      <c r="B276" s="29" t="s">
        <v>818</v>
      </c>
      <c r="C276" s="30" t="s">
        <v>819</v>
      </c>
      <c r="D276" s="31">
        <v>80090</v>
      </c>
      <c r="E276" s="32" t="s">
        <v>34</v>
      </c>
      <c r="F276" s="32" t="s">
        <v>35</v>
      </c>
      <c r="G276" s="33"/>
      <c r="H276" s="34" t="s">
        <v>95</v>
      </c>
      <c r="I276" s="27"/>
      <c r="J276" s="27"/>
    </row>
    <row r="277" spans="1:10" x14ac:dyDescent="0.25">
      <c r="A277" s="28" t="s">
        <v>820</v>
      </c>
      <c r="B277" s="29" t="s">
        <v>821</v>
      </c>
      <c r="C277" s="30" t="s">
        <v>822</v>
      </c>
      <c r="D277" s="31">
        <v>83690</v>
      </c>
      <c r="E277" s="32" t="s">
        <v>34</v>
      </c>
      <c r="F277" s="32" t="s">
        <v>35</v>
      </c>
      <c r="G277" s="33"/>
      <c r="H277" s="34" t="s">
        <v>95</v>
      </c>
      <c r="I277" s="27"/>
      <c r="J277" s="27"/>
    </row>
    <row r="278" spans="1:10" x14ac:dyDescent="0.25">
      <c r="A278" s="28" t="s">
        <v>823</v>
      </c>
      <c r="B278" s="29" t="s">
        <v>824</v>
      </c>
      <c r="C278" s="30" t="s">
        <v>825</v>
      </c>
      <c r="D278" s="31">
        <v>85690</v>
      </c>
      <c r="E278" s="32" t="s">
        <v>34</v>
      </c>
      <c r="F278" s="32" t="s">
        <v>35</v>
      </c>
      <c r="G278" s="33"/>
      <c r="H278" s="34" t="s">
        <v>95</v>
      </c>
      <c r="I278" s="27"/>
      <c r="J278" s="27"/>
    </row>
    <row r="279" spans="1:10" x14ac:dyDescent="0.25">
      <c r="A279" s="28" t="s">
        <v>826</v>
      </c>
      <c r="B279" s="37" t="s">
        <v>827</v>
      </c>
      <c r="C279" s="30" t="s">
        <v>828</v>
      </c>
      <c r="D279" s="31">
        <v>258190</v>
      </c>
      <c r="E279" s="32" t="s">
        <v>34</v>
      </c>
      <c r="F279" s="32" t="s">
        <v>49</v>
      </c>
      <c r="G279" s="33"/>
      <c r="H279" s="34" t="s">
        <v>36</v>
      </c>
      <c r="I279" s="27"/>
      <c r="J279" s="27"/>
    </row>
    <row r="280" spans="1:10" x14ac:dyDescent="0.25">
      <c r="A280" s="28" t="s">
        <v>829</v>
      </c>
      <c r="B280" s="37" t="s">
        <v>830</v>
      </c>
      <c r="C280" s="30" t="s">
        <v>831</v>
      </c>
      <c r="D280" s="31">
        <v>48790</v>
      </c>
      <c r="E280" s="32" t="s">
        <v>34</v>
      </c>
      <c r="F280" s="32" t="s">
        <v>15</v>
      </c>
      <c r="G280" s="33"/>
      <c r="H280" s="34" t="s">
        <v>95</v>
      </c>
      <c r="I280" s="27"/>
      <c r="J280" s="27"/>
    </row>
    <row r="281" spans="1:10" x14ac:dyDescent="0.25">
      <c r="A281" s="28" t="s">
        <v>832</v>
      </c>
      <c r="B281" s="37" t="s">
        <v>833</v>
      </c>
      <c r="C281" s="30" t="s">
        <v>834</v>
      </c>
      <c r="D281" s="31">
        <v>24490</v>
      </c>
      <c r="E281" s="32" t="s">
        <v>34</v>
      </c>
      <c r="F281" s="32" t="s">
        <v>15</v>
      </c>
      <c r="G281" s="33"/>
      <c r="H281" s="34" t="s">
        <v>36</v>
      </c>
      <c r="I281" s="27"/>
      <c r="J281" s="27"/>
    </row>
    <row r="282" spans="1:10" x14ac:dyDescent="0.25">
      <c r="A282" s="28" t="s">
        <v>835</v>
      </c>
      <c r="B282" s="33"/>
      <c r="C282" s="30" t="s">
        <v>836</v>
      </c>
      <c r="D282" s="31">
        <v>10890</v>
      </c>
      <c r="E282" s="32" t="s">
        <v>34</v>
      </c>
      <c r="F282" s="32" t="s">
        <v>15</v>
      </c>
      <c r="G282" s="33"/>
      <c r="H282" s="34" t="s">
        <v>169</v>
      </c>
      <c r="I282" s="27"/>
      <c r="J282" s="27"/>
    </row>
    <row r="283" spans="1:10" x14ac:dyDescent="0.25">
      <c r="A283" s="28" t="s">
        <v>837</v>
      </c>
      <c r="B283" s="33"/>
      <c r="C283" s="30" t="s">
        <v>838</v>
      </c>
      <c r="D283" s="31">
        <v>4490</v>
      </c>
      <c r="E283" s="32" t="s">
        <v>34</v>
      </c>
      <c r="F283" s="32" t="s">
        <v>15</v>
      </c>
      <c r="G283" s="33"/>
      <c r="H283" s="34" t="s">
        <v>169</v>
      </c>
      <c r="I283" s="27"/>
      <c r="J283" s="27"/>
    </row>
    <row r="284" spans="1:10" x14ac:dyDescent="0.25">
      <c r="A284" s="28" t="s">
        <v>839</v>
      </c>
      <c r="B284" s="33"/>
      <c r="C284" s="30" t="s">
        <v>840</v>
      </c>
      <c r="D284" s="31">
        <v>5390</v>
      </c>
      <c r="E284" s="32" t="s">
        <v>34</v>
      </c>
      <c r="F284" s="32" t="s">
        <v>15</v>
      </c>
      <c r="G284" s="33"/>
      <c r="H284" s="34" t="s">
        <v>169</v>
      </c>
      <c r="I284" s="27"/>
      <c r="J284" s="27"/>
    </row>
    <row r="285" spans="1:10" ht="45" x14ac:dyDescent="0.25">
      <c r="A285" s="28" t="s">
        <v>841</v>
      </c>
      <c r="B285" s="37" t="s">
        <v>842</v>
      </c>
      <c r="C285" s="41" t="s">
        <v>843</v>
      </c>
      <c r="D285" s="31">
        <v>22190</v>
      </c>
      <c r="E285" s="32" t="s">
        <v>34</v>
      </c>
      <c r="F285" s="32" t="s">
        <v>15</v>
      </c>
      <c r="G285" s="33"/>
      <c r="H285" s="34" t="s">
        <v>36</v>
      </c>
      <c r="I285" s="27"/>
      <c r="J285" s="27"/>
    </row>
    <row r="286" spans="1:10" ht="45" x14ac:dyDescent="0.25">
      <c r="A286" s="28" t="s">
        <v>844</v>
      </c>
      <c r="B286" s="37" t="s">
        <v>845</v>
      </c>
      <c r="C286" s="41" t="s">
        <v>843</v>
      </c>
      <c r="D286" s="31">
        <v>30290</v>
      </c>
      <c r="E286" s="32" t="s">
        <v>34</v>
      </c>
      <c r="F286" s="32" t="s">
        <v>15</v>
      </c>
      <c r="G286" s="33"/>
      <c r="H286" s="34" t="s">
        <v>36</v>
      </c>
      <c r="I286" s="27"/>
      <c r="J286" s="27"/>
    </row>
    <row r="287" spans="1:10" ht="45" x14ac:dyDescent="0.25">
      <c r="A287" s="28" t="s">
        <v>846</v>
      </c>
      <c r="B287" s="37" t="s">
        <v>847</v>
      </c>
      <c r="C287" s="41" t="s">
        <v>848</v>
      </c>
      <c r="D287" s="31">
        <v>40690</v>
      </c>
      <c r="E287" s="32" t="s">
        <v>34</v>
      </c>
      <c r="F287" s="32" t="s">
        <v>15</v>
      </c>
      <c r="G287" s="33"/>
      <c r="H287" s="34" t="s">
        <v>36</v>
      </c>
      <c r="I287" s="27"/>
      <c r="J287" s="27"/>
    </row>
    <row r="288" spans="1:10" ht="45" x14ac:dyDescent="0.25">
      <c r="A288" s="28" t="s">
        <v>849</v>
      </c>
      <c r="B288" s="37" t="s">
        <v>850</v>
      </c>
      <c r="C288" s="41" t="s">
        <v>848</v>
      </c>
      <c r="D288" s="31">
        <v>48790</v>
      </c>
      <c r="E288" s="32" t="s">
        <v>34</v>
      </c>
      <c r="F288" s="32" t="s">
        <v>15</v>
      </c>
      <c r="G288" s="33"/>
      <c r="H288" s="34" t="s">
        <v>36</v>
      </c>
      <c r="I288" s="27"/>
      <c r="J288" s="27"/>
    </row>
    <row r="289" spans="1:10" x14ac:dyDescent="0.25">
      <c r="A289" s="40" t="s">
        <v>851</v>
      </c>
      <c r="B289" s="33"/>
      <c r="C289" s="30" t="s">
        <v>852</v>
      </c>
      <c r="D289" s="31">
        <v>78490</v>
      </c>
      <c r="E289" s="32" t="s">
        <v>34</v>
      </c>
      <c r="F289" s="32" t="s">
        <v>15</v>
      </c>
      <c r="G289" s="33"/>
      <c r="H289" s="34" t="s">
        <v>169</v>
      </c>
      <c r="I289" s="27"/>
      <c r="J289" s="27"/>
    </row>
    <row r="290" spans="1:10" x14ac:dyDescent="0.25">
      <c r="A290" s="40" t="s">
        <v>853</v>
      </c>
      <c r="B290" s="33"/>
      <c r="C290" s="30" t="s">
        <v>854</v>
      </c>
      <c r="D290" s="31">
        <v>78490</v>
      </c>
      <c r="E290" s="32" t="s">
        <v>34</v>
      </c>
      <c r="F290" s="32" t="s">
        <v>15</v>
      </c>
      <c r="G290" s="33"/>
      <c r="H290" s="34" t="s">
        <v>169</v>
      </c>
      <c r="I290" s="27"/>
      <c r="J290" s="27"/>
    </row>
    <row r="291" spans="1:10" x14ac:dyDescent="0.25">
      <c r="A291" s="40" t="s">
        <v>855</v>
      </c>
      <c r="B291" s="37" t="s">
        <v>856</v>
      </c>
      <c r="C291" s="30" t="s">
        <v>857</v>
      </c>
      <c r="D291" s="31">
        <v>78490</v>
      </c>
      <c r="E291" s="32" t="s">
        <v>34</v>
      </c>
      <c r="F291" s="32" t="s">
        <v>15</v>
      </c>
      <c r="G291" s="33"/>
      <c r="H291" s="34" t="s">
        <v>169</v>
      </c>
      <c r="I291" s="27"/>
      <c r="J291" s="27"/>
    </row>
    <row r="292" spans="1:10" x14ac:dyDescent="0.25">
      <c r="A292" s="40" t="s">
        <v>858</v>
      </c>
      <c r="B292" s="37" t="s">
        <v>859</v>
      </c>
      <c r="C292" s="30" t="s">
        <v>860</v>
      </c>
      <c r="D292" s="31">
        <v>28490</v>
      </c>
      <c r="E292" s="32" t="s">
        <v>34</v>
      </c>
      <c r="F292" s="32" t="s">
        <v>15</v>
      </c>
      <c r="G292" s="33"/>
      <c r="H292" s="34" t="s">
        <v>169</v>
      </c>
      <c r="I292" s="27"/>
      <c r="J292" s="27"/>
    </row>
    <row r="293" spans="1:10" x14ac:dyDescent="0.25">
      <c r="A293" s="40" t="s">
        <v>861</v>
      </c>
      <c r="B293" s="37" t="s">
        <v>862</v>
      </c>
      <c r="C293" s="30" t="s">
        <v>863</v>
      </c>
      <c r="D293" s="31">
        <v>18190</v>
      </c>
      <c r="E293" s="32" t="s">
        <v>34</v>
      </c>
      <c r="F293" s="32" t="s">
        <v>15</v>
      </c>
      <c r="G293" s="33"/>
      <c r="H293" s="34" t="s">
        <v>36</v>
      </c>
      <c r="I293" s="27"/>
      <c r="J293" s="27"/>
    </row>
    <row r="294" spans="1:10" x14ac:dyDescent="0.25">
      <c r="A294" s="40" t="s">
        <v>864</v>
      </c>
      <c r="B294" s="37" t="s">
        <v>865</v>
      </c>
      <c r="C294" s="30" t="s">
        <v>866</v>
      </c>
      <c r="D294" s="31">
        <v>18190</v>
      </c>
      <c r="E294" s="32" t="s">
        <v>34</v>
      </c>
      <c r="F294" s="32" t="s">
        <v>15</v>
      </c>
      <c r="G294" s="33"/>
      <c r="H294" s="34" t="s">
        <v>36</v>
      </c>
      <c r="I294" s="27"/>
      <c r="J294" s="27"/>
    </row>
    <row r="295" spans="1:10" x14ac:dyDescent="0.25">
      <c r="A295" s="40" t="s">
        <v>867</v>
      </c>
      <c r="B295" s="44"/>
      <c r="C295" s="30" t="s">
        <v>868</v>
      </c>
      <c r="D295" s="31">
        <v>53490</v>
      </c>
      <c r="E295" s="32" t="s">
        <v>34</v>
      </c>
      <c r="F295" s="32" t="s">
        <v>15</v>
      </c>
      <c r="G295" s="33"/>
      <c r="H295" s="34" t="s">
        <v>36</v>
      </c>
      <c r="I295" s="27"/>
      <c r="J295" s="27"/>
    </row>
    <row r="296" spans="1:10" x14ac:dyDescent="0.25">
      <c r="A296" s="40" t="s">
        <v>869</v>
      </c>
      <c r="B296" s="37" t="s">
        <v>870</v>
      </c>
      <c r="C296" s="30" t="s">
        <v>871</v>
      </c>
      <c r="D296" s="31">
        <v>14290</v>
      </c>
      <c r="E296" s="32" t="s">
        <v>34</v>
      </c>
      <c r="F296" s="32" t="s">
        <v>15</v>
      </c>
      <c r="G296" s="33"/>
      <c r="H296" s="34" t="s">
        <v>36</v>
      </c>
      <c r="I296" s="27"/>
      <c r="J296" s="27"/>
    </row>
    <row r="297" spans="1:10" x14ac:dyDescent="0.25">
      <c r="A297" s="40" t="s">
        <v>872</v>
      </c>
      <c r="B297" s="37" t="s">
        <v>873</v>
      </c>
      <c r="C297" s="30" t="s">
        <v>874</v>
      </c>
      <c r="D297" s="31">
        <v>23990</v>
      </c>
      <c r="E297" s="32" t="s">
        <v>34</v>
      </c>
      <c r="F297" s="32" t="s">
        <v>15</v>
      </c>
      <c r="G297" s="33"/>
      <c r="H297" s="34" t="s">
        <v>36</v>
      </c>
      <c r="I297" s="27"/>
      <c r="J297" s="27"/>
    </row>
    <row r="298" spans="1:10" x14ac:dyDescent="0.25">
      <c r="A298" s="40" t="s">
        <v>875</v>
      </c>
      <c r="B298" s="44"/>
      <c r="C298" s="30" t="s">
        <v>876</v>
      </c>
      <c r="D298" s="31">
        <v>23890</v>
      </c>
      <c r="E298" s="32" t="s">
        <v>34</v>
      </c>
      <c r="F298" s="32" t="s">
        <v>15</v>
      </c>
      <c r="G298" s="33"/>
      <c r="H298" s="34" t="s">
        <v>36</v>
      </c>
      <c r="I298" s="27"/>
      <c r="J298" s="27"/>
    </row>
    <row r="299" spans="1:10" x14ac:dyDescent="0.25">
      <c r="A299" s="40" t="s">
        <v>877</v>
      </c>
      <c r="B299" s="37" t="s">
        <v>878</v>
      </c>
      <c r="C299" s="30" t="s">
        <v>879</v>
      </c>
      <c r="D299" s="31">
        <v>14290</v>
      </c>
      <c r="E299" s="32" t="s">
        <v>34</v>
      </c>
      <c r="F299" s="32" t="s">
        <v>15</v>
      </c>
      <c r="G299" s="33"/>
      <c r="H299" s="34" t="s">
        <v>36</v>
      </c>
      <c r="I299" s="27"/>
      <c r="J299" s="27"/>
    </row>
    <row r="300" spans="1:10" x14ac:dyDescent="0.25">
      <c r="A300" s="40" t="s">
        <v>880</v>
      </c>
      <c r="B300" s="37" t="s">
        <v>881</v>
      </c>
      <c r="C300" s="30" t="s">
        <v>882</v>
      </c>
      <c r="D300" s="31">
        <v>30290</v>
      </c>
      <c r="E300" s="32" t="s">
        <v>34</v>
      </c>
      <c r="F300" s="32" t="s">
        <v>15</v>
      </c>
      <c r="G300" s="33"/>
      <c r="H300" s="34" t="s">
        <v>36</v>
      </c>
      <c r="I300" s="27"/>
      <c r="J300" s="27"/>
    </row>
    <row r="301" spans="1:10" x14ac:dyDescent="0.25">
      <c r="A301" s="40" t="s">
        <v>883</v>
      </c>
      <c r="B301" s="37" t="s">
        <v>884</v>
      </c>
      <c r="C301" s="30" t="s">
        <v>885</v>
      </c>
      <c r="D301" s="31">
        <v>21090</v>
      </c>
      <c r="E301" s="32" t="s">
        <v>34</v>
      </c>
      <c r="F301" s="32" t="s">
        <v>15</v>
      </c>
      <c r="G301" s="33"/>
      <c r="H301" s="34" t="s">
        <v>36</v>
      </c>
      <c r="I301" s="27"/>
      <c r="J301" s="27"/>
    </row>
    <row r="302" spans="1:10" x14ac:dyDescent="0.25">
      <c r="A302" s="40" t="s">
        <v>886</v>
      </c>
      <c r="B302" s="37" t="s">
        <v>887</v>
      </c>
      <c r="C302" s="30" t="s">
        <v>888</v>
      </c>
      <c r="D302" s="31">
        <v>19290</v>
      </c>
      <c r="E302" s="32" t="s">
        <v>34</v>
      </c>
      <c r="F302" s="32" t="s">
        <v>15</v>
      </c>
      <c r="G302" s="33"/>
      <c r="H302" s="34" t="s">
        <v>36</v>
      </c>
      <c r="I302" s="27"/>
      <c r="J302" s="27"/>
    </row>
    <row r="303" spans="1:10" x14ac:dyDescent="0.25">
      <c r="A303" s="40" t="s">
        <v>889</v>
      </c>
      <c r="B303" s="37" t="s">
        <v>890</v>
      </c>
      <c r="C303" s="30" t="s">
        <v>891</v>
      </c>
      <c r="D303" s="31">
        <v>20090</v>
      </c>
      <c r="E303" s="32" t="s">
        <v>34</v>
      </c>
      <c r="F303" s="32" t="s">
        <v>15</v>
      </c>
      <c r="G303" s="33"/>
      <c r="H303" s="34" t="s">
        <v>36</v>
      </c>
      <c r="I303" s="27"/>
      <c r="J303" s="27"/>
    </row>
    <row r="304" spans="1:10" x14ac:dyDescent="0.25">
      <c r="A304" s="40" t="s">
        <v>892</v>
      </c>
      <c r="B304" s="37" t="s">
        <v>893</v>
      </c>
      <c r="C304" s="30" t="s">
        <v>894</v>
      </c>
      <c r="D304" s="31">
        <v>27690</v>
      </c>
      <c r="E304" s="32" t="s">
        <v>34</v>
      </c>
      <c r="F304" s="32" t="s">
        <v>15</v>
      </c>
      <c r="G304" s="33"/>
      <c r="H304" s="34" t="s">
        <v>36</v>
      </c>
      <c r="I304" s="27"/>
      <c r="J304" s="27"/>
    </row>
    <row r="305" spans="1:10" x14ac:dyDescent="0.25">
      <c r="A305" s="40" t="s">
        <v>895</v>
      </c>
      <c r="B305" s="37" t="s">
        <v>896</v>
      </c>
      <c r="C305" s="30" t="s">
        <v>897</v>
      </c>
      <c r="D305" s="31">
        <v>13790</v>
      </c>
      <c r="E305" s="32" t="s">
        <v>34</v>
      </c>
      <c r="F305" s="32" t="s">
        <v>15</v>
      </c>
      <c r="G305" s="33"/>
      <c r="H305" s="34" t="s">
        <v>36</v>
      </c>
      <c r="I305" s="27"/>
      <c r="J305" s="27"/>
    </row>
    <row r="306" spans="1:10" x14ac:dyDescent="0.25">
      <c r="A306" s="40" t="s">
        <v>898</v>
      </c>
      <c r="B306" s="37" t="s">
        <v>899</v>
      </c>
      <c r="C306" s="30" t="s">
        <v>900</v>
      </c>
      <c r="D306" s="31">
        <v>11890</v>
      </c>
      <c r="E306" s="32" t="s">
        <v>34</v>
      </c>
      <c r="F306" s="32" t="s">
        <v>15</v>
      </c>
      <c r="G306" s="33"/>
      <c r="H306" s="34" t="s">
        <v>169</v>
      </c>
      <c r="I306" s="27"/>
      <c r="J306" s="27"/>
    </row>
    <row r="307" spans="1:10" x14ac:dyDescent="0.25">
      <c r="A307" s="40" t="s">
        <v>901</v>
      </c>
      <c r="B307" s="44"/>
      <c r="C307" s="30" t="s">
        <v>902</v>
      </c>
      <c r="D307" s="31">
        <v>8090</v>
      </c>
      <c r="E307" s="32" t="s">
        <v>34</v>
      </c>
      <c r="F307" s="32" t="s">
        <v>15</v>
      </c>
      <c r="G307" s="33"/>
      <c r="H307" s="34" t="s">
        <v>95</v>
      </c>
      <c r="I307" s="27"/>
      <c r="J307" s="27"/>
    </row>
    <row r="308" spans="1:10" x14ac:dyDescent="0.25">
      <c r="A308" s="28" t="s">
        <v>903</v>
      </c>
      <c r="B308" s="29" t="s">
        <v>904</v>
      </c>
      <c r="C308" s="30" t="s">
        <v>905</v>
      </c>
      <c r="D308" s="31">
        <v>12590</v>
      </c>
      <c r="E308" s="32" t="s">
        <v>34</v>
      </c>
      <c r="F308" s="32" t="s">
        <v>15</v>
      </c>
      <c r="G308" s="33"/>
      <c r="H308" s="34" t="s">
        <v>36</v>
      </c>
      <c r="I308" s="27"/>
      <c r="J308" s="27"/>
    </row>
    <row r="309" spans="1:10" x14ac:dyDescent="0.25">
      <c r="A309" s="28" t="s">
        <v>906</v>
      </c>
      <c r="B309" s="33"/>
      <c r="C309" s="30" t="s">
        <v>907</v>
      </c>
      <c r="D309" s="31">
        <v>63590</v>
      </c>
      <c r="E309" s="32" t="s">
        <v>34</v>
      </c>
      <c r="F309" s="32" t="s">
        <v>15</v>
      </c>
      <c r="G309" s="33"/>
      <c r="H309" s="34" t="s">
        <v>36</v>
      </c>
      <c r="I309" s="27"/>
      <c r="J309" s="27"/>
    </row>
    <row r="310" spans="1:10" x14ac:dyDescent="0.25">
      <c r="A310" s="28" t="s">
        <v>908</v>
      </c>
      <c r="B310" s="33"/>
      <c r="C310" s="30" t="s">
        <v>909</v>
      </c>
      <c r="D310" s="31">
        <v>63590</v>
      </c>
      <c r="E310" s="32" t="s">
        <v>34</v>
      </c>
      <c r="F310" s="32" t="s">
        <v>15</v>
      </c>
      <c r="G310" s="33"/>
      <c r="H310" s="34" t="s">
        <v>36</v>
      </c>
      <c r="I310" s="27"/>
      <c r="J310" s="27"/>
    </row>
    <row r="311" spans="1:10" x14ac:dyDescent="0.25">
      <c r="A311" s="28" t="s">
        <v>910</v>
      </c>
      <c r="B311" s="33"/>
      <c r="C311" s="30" t="s">
        <v>911</v>
      </c>
      <c r="D311" s="31">
        <v>25790</v>
      </c>
      <c r="E311" s="32" t="s">
        <v>34</v>
      </c>
      <c r="F311" s="32" t="s">
        <v>15</v>
      </c>
      <c r="G311" s="33"/>
      <c r="H311" s="34" t="s">
        <v>36</v>
      </c>
      <c r="I311" s="27"/>
      <c r="J311" s="27"/>
    </row>
    <row r="312" spans="1:10" x14ac:dyDescent="0.25">
      <c r="A312" s="28" t="s">
        <v>912</v>
      </c>
      <c r="B312" s="33"/>
      <c r="C312" s="30" t="s">
        <v>913</v>
      </c>
      <c r="D312" s="31">
        <v>25790</v>
      </c>
      <c r="E312" s="32" t="s">
        <v>34</v>
      </c>
      <c r="F312" s="32" t="s">
        <v>15</v>
      </c>
      <c r="G312" s="33"/>
      <c r="H312" s="34" t="s">
        <v>36</v>
      </c>
      <c r="I312" s="27"/>
      <c r="J312" s="27"/>
    </row>
    <row r="313" spans="1:10" x14ac:dyDescent="0.25">
      <c r="A313" s="28" t="s">
        <v>914</v>
      </c>
      <c r="B313" s="33"/>
      <c r="C313" s="30" t="s">
        <v>915</v>
      </c>
      <c r="D313" s="31">
        <v>64690</v>
      </c>
      <c r="E313" s="32" t="s">
        <v>34</v>
      </c>
      <c r="F313" s="32" t="s">
        <v>15</v>
      </c>
      <c r="G313" s="33"/>
      <c r="H313" s="34" t="s">
        <v>36</v>
      </c>
      <c r="I313" s="27"/>
      <c r="J313" s="27"/>
    </row>
    <row r="314" spans="1:10" x14ac:dyDescent="0.25">
      <c r="A314" s="28" t="s">
        <v>916</v>
      </c>
      <c r="B314" s="33"/>
      <c r="C314" s="30" t="s">
        <v>917</v>
      </c>
      <c r="D314" s="31">
        <v>64690</v>
      </c>
      <c r="E314" s="32" t="s">
        <v>34</v>
      </c>
      <c r="F314" s="32" t="s">
        <v>15</v>
      </c>
      <c r="G314" s="33"/>
      <c r="H314" s="34" t="s">
        <v>36</v>
      </c>
      <c r="I314" s="27"/>
      <c r="J314" s="27"/>
    </row>
    <row r="315" spans="1:10" x14ac:dyDescent="0.25">
      <c r="A315" s="28" t="s">
        <v>918</v>
      </c>
      <c r="B315" s="33"/>
      <c r="C315" s="30" t="s">
        <v>919</v>
      </c>
      <c r="D315" s="31">
        <v>22190</v>
      </c>
      <c r="E315" s="32" t="s">
        <v>34</v>
      </c>
      <c r="F315" s="32" t="s">
        <v>15</v>
      </c>
      <c r="G315" s="33"/>
      <c r="H315" s="34" t="s">
        <v>169</v>
      </c>
      <c r="I315" s="27"/>
      <c r="J315" s="27"/>
    </row>
    <row r="316" spans="1:10" x14ac:dyDescent="0.25">
      <c r="A316" s="28" t="s">
        <v>920</v>
      </c>
      <c r="B316" s="33"/>
      <c r="C316" s="30" t="s">
        <v>921</v>
      </c>
      <c r="D316" s="31">
        <v>70190</v>
      </c>
      <c r="E316" s="32" t="s">
        <v>34</v>
      </c>
      <c r="F316" s="32" t="s">
        <v>15</v>
      </c>
      <c r="G316" s="33"/>
      <c r="H316" s="34" t="s">
        <v>169</v>
      </c>
      <c r="I316" s="27"/>
      <c r="J316" s="27"/>
    </row>
    <row r="317" spans="1:10" x14ac:dyDescent="0.25">
      <c r="A317" s="28" t="s">
        <v>922</v>
      </c>
      <c r="B317" s="33"/>
      <c r="C317" s="30" t="s">
        <v>923</v>
      </c>
      <c r="D317" s="31">
        <v>2590</v>
      </c>
      <c r="E317" s="32" t="s">
        <v>34</v>
      </c>
      <c r="F317" s="32" t="s">
        <v>15</v>
      </c>
      <c r="G317" s="33"/>
      <c r="H317" s="34" t="s">
        <v>169</v>
      </c>
      <c r="I317" s="27"/>
      <c r="J317" s="27"/>
    </row>
    <row r="318" spans="1:10" x14ac:dyDescent="0.25">
      <c r="A318" s="28" t="s">
        <v>924</v>
      </c>
      <c r="B318" s="33"/>
      <c r="C318" s="30" t="s">
        <v>925</v>
      </c>
      <c r="D318" s="31">
        <v>4490</v>
      </c>
      <c r="E318" s="32" t="s">
        <v>34</v>
      </c>
      <c r="F318" s="32" t="s">
        <v>15</v>
      </c>
      <c r="G318" s="33"/>
      <c r="H318" s="34" t="s">
        <v>169</v>
      </c>
      <c r="I318" s="27"/>
      <c r="J318" s="27"/>
    </row>
    <row r="319" spans="1:10" x14ac:dyDescent="0.25">
      <c r="A319" s="28" t="s">
        <v>926</v>
      </c>
      <c r="B319" s="33"/>
      <c r="C319" s="30" t="s">
        <v>927</v>
      </c>
      <c r="D319" s="31">
        <v>4490</v>
      </c>
      <c r="E319" s="32" t="s">
        <v>34</v>
      </c>
      <c r="F319" s="32" t="s">
        <v>15</v>
      </c>
      <c r="G319" s="33"/>
      <c r="H319" s="34" t="s">
        <v>169</v>
      </c>
      <c r="I319" s="27"/>
      <c r="J319" s="27"/>
    </row>
    <row r="320" spans="1:10" x14ac:dyDescent="0.25">
      <c r="A320" s="40" t="s">
        <v>928</v>
      </c>
      <c r="B320" s="44"/>
      <c r="C320" s="30" t="s">
        <v>929</v>
      </c>
      <c r="D320" s="31">
        <v>8090</v>
      </c>
      <c r="E320" s="32" t="s">
        <v>34</v>
      </c>
      <c r="F320" s="32" t="s">
        <v>15</v>
      </c>
      <c r="G320" s="33"/>
      <c r="H320" s="34" t="s">
        <v>169</v>
      </c>
      <c r="I320" s="27"/>
      <c r="J320" s="27"/>
    </row>
    <row r="321" spans="1:10" x14ac:dyDescent="0.25">
      <c r="A321" s="28" t="s">
        <v>930</v>
      </c>
      <c r="B321" s="33"/>
      <c r="C321" s="30" t="s">
        <v>931</v>
      </c>
      <c r="D321" s="31">
        <v>7290</v>
      </c>
      <c r="E321" s="32" t="s">
        <v>34</v>
      </c>
      <c r="F321" s="32" t="s">
        <v>15</v>
      </c>
      <c r="G321" s="33"/>
      <c r="H321" s="34" t="s">
        <v>169</v>
      </c>
      <c r="I321" s="27"/>
      <c r="J321" s="27"/>
    </row>
    <row r="322" spans="1:10" x14ac:dyDescent="0.25">
      <c r="A322" s="35" t="s">
        <v>932</v>
      </c>
      <c r="B322" s="37" t="s">
        <v>933</v>
      </c>
      <c r="C322" s="30" t="s">
        <v>934</v>
      </c>
      <c r="D322" s="31">
        <v>2090</v>
      </c>
      <c r="E322" s="32" t="s">
        <v>34</v>
      </c>
      <c r="F322" s="32" t="s">
        <v>15</v>
      </c>
      <c r="G322" s="33"/>
      <c r="H322" s="34" t="s">
        <v>169</v>
      </c>
      <c r="I322" s="27"/>
      <c r="J322" s="27"/>
    </row>
    <row r="323" spans="1:10" x14ac:dyDescent="0.25">
      <c r="A323" s="35" t="s">
        <v>935</v>
      </c>
      <c r="B323" s="57"/>
      <c r="C323" s="30" t="s">
        <v>936</v>
      </c>
      <c r="D323" s="31">
        <v>3090</v>
      </c>
      <c r="E323" s="32" t="s">
        <v>34</v>
      </c>
      <c r="F323" s="32" t="s">
        <v>15</v>
      </c>
      <c r="G323" s="33"/>
      <c r="H323" s="34" t="s">
        <v>169</v>
      </c>
      <c r="I323" s="27"/>
      <c r="J323" s="27"/>
    </row>
    <row r="324" spans="1:10" x14ac:dyDescent="0.25">
      <c r="A324" s="40" t="s">
        <v>937</v>
      </c>
      <c r="B324" s="37" t="s">
        <v>938</v>
      </c>
      <c r="C324" s="30" t="s">
        <v>939</v>
      </c>
      <c r="D324" s="31">
        <v>1790</v>
      </c>
      <c r="E324" s="32" t="s">
        <v>34</v>
      </c>
      <c r="F324" s="32" t="s">
        <v>15</v>
      </c>
      <c r="G324" s="33"/>
      <c r="H324" s="34" t="s">
        <v>169</v>
      </c>
      <c r="I324" s="27"/>
      <c r="J324" s="27"/>
    </row>
    <row r="325" spans="1:10" x14ac:dyDescent="0.25">
      <c r="A325" s="28" t="s">
        <v>940</v>
      </c>
      <c r="B325" s="33"/>
      <c r="C325" s="30" t="s">
        <v>941</v>
      </c>
      <c r="D325" s="31">
        <v>9590</v>
      </c>
      <c r="E325" s="32" t="s">
        <v>34</v>
      </c>
      <c r="F325" s="32" t="s">
        <v>15</v>
      </c>
      <c r="G325" s="33"/>
      <c r="H325" s="34" t="s">
        <v>169</v>
      </c>
      <c r="I325" s="27"/>
      <c r="J325" s="27"/>
    </row>
    <row r="326" spans="1:10" x14ac:dyDescent="0.25">
      <c r="A326" s="28" t="s">
        <v>942</v>
      </c>
      <c r="B326" s="33"/>
      <c r="C326" s="30" t="s">
        <v>943</v>
      </c>
      <c r="D326" s="31">
        <v>19290</v>
      </c>
      <c r="E326" s="32" t="s">
        <v>34</v>
      </c>
      <c r="F326" s="32" t="s">
        <v>15</v>
      </c>
      <c r="G326" s="33"/>
      <c r="H326" s="34" t="s">
        <v>169</v>
      </c>
      <c r="I326" s="27"/>
      <c r="J326" s="27"/>
    </row>
    <row r="327" spans="1:10" x14ac:dyDescent="0.25">
      <c r="A327" s="28" t="s">
        <v>944</v>
      </c>
      <c r="B327" s="33"/>
      <c r="C327" s="30" t="s">
        <v>945</v>
      </c>
      <c r="D327" s="31">
        <v>15590</v>
      </c>
      <c r="E327" s="32" t="s">
        <v>34</v>
      </c>
      <c r="F327" s="32" t="s">
        <v>15</v>
      </c>
      <c r="G327" s="33"/>
      <c r="H327" s="34" t="s">
        <v>169</v>
      </c>
      <c r="I327" s="27"/>
      <c r="J327" s="27"/>
    </row>
    <row r="328" spans="1:10" x14ac:dyDescent="0.25">
      <c r="A328" s="40" t="s">
        <v>946</v>
      </c>
      <c r="B328" s="44"/>
      <c r="C328" s="30" t="s">
        <v>947</v>
      </c>
      <c r="D328" s="31">
        <v>4190</v>
      </c>
      <c r="E328" s="32" t="s">
        <v>34</v>
      </c>
      <c r="F328" s="32" t="s">
        <v>15</v>
      </c>
      <c r="G328" s="33"/>
      <c r="H328" s="34" t="s">
        <v>169</v>
      </c>
      <c r="I328" s="27"/>
      <c r="J328" s="27"/>
    </row>
    <row r="329" spans="1:10" x14ac:dyDescent="0.25">
      <c r="A329" s="28" t="s">
        <v>948</v>
      </c>
      <c r="B329" s="33"/>
      <c r="C329" s="30" t="s">
        <v>949</v>
      </c>
      <c r="D329" s="31">
        <v>7890</v>
      </c>
      <c r="E329" s="32" t="s">
        <v>34</v>
      </c>
      <c r="F329" s="32" t="s">
        <v>15</v>
      </c>
      <c r="G329" s="33"/>
      <c r="H329" s="34" t="s">
        <v>169</v>
      </c>
      <c r="I329" s="27"/>
      <c r="J329" s="27"/>
    </row>
    <row r="330" spans="1:10" x14ac:dyDescent="0.25">
      <c r="A330" s="28" t="s">
        <v>950</v>
      </c>
      <c r="B330" s="33"/>
      <c r="C330" s="30" t="s">
        <v>951</v>
      </c>
      <c r="D330" s="31">
        <v>5390</v>
      </c>
      <c r="E330" s="32" t="s">
        <v>34</v>
      </c>
      <c r="F330" s="32" t="s">
        <v>15</v>
      </c>
      <c r="G330" s="33"/>
      <c r="H330" s="34" t="s">
        <v>169</v>
      </c>
      <c r="I330" s="27"/>
      <c r="J330" s="27"/>
    </row>
    <row r="331" spans="1:10" x14ac:dyDescent="0.25">
      <c r="A331" s="35" t="s">
        <v>952</v>
      </c>
      <c r="B331" s="37" t="s">
        <v>953</v>
      </c>
      <c r="C331" s="30" t="s">
        <v>954</v>
      </c>
      <c r="D331" s="31">
        <v>2890</v>
      </c>
      <c r="E331" s="32" t="s">
        <v>34</v>
      </c>
      <c r="F331" s="32" t="s">
        <v>15</v>
      </c>
      <c r="G331" s="33"/>
      <c r="H331" s="34" t="s">
        <v>169</v>
      </c>
      <c r="I331" s="27"/>
      <c r="J331" s="27"/>
    </row>
    <row r="332" spans="1:10" x14ac:dyDescent="0.25">
      <c r="A332" s="40" t="s">
        <v>955</v>
      </c>
      <c r="B332" s="37" t="s">
        <v>956</v>
      </c>
      <c r="C332" s="30" t="s">
        <v>957</v>
      </c>
      <c r="D332" s="31">
        <v>2490</v>
      </c>
      <c r="E332" s="32" t="s">
        <v>34</v>
      </c>
      <c r="F332" s="32" t="s">
        <v>15</v>
      </c>
      <c r="G332" s="33"/>
      <c r="H332" s="34" t="s">
        <v>169</v>
      </c>
      <c r="I332" s="27"/>
      <c r="J332" s="27"/>
    </row>
    <row r="333" spans="1:10" x14ac:dyDescent="0.25">
      <c r="A333" s="40" t="s">
        <v>958</v>
      </c>
      <c r="B333" s="37" t="s">
        <v>959</v>
      </c>
      <c r="C333" s="30" t="s">
        <v>960</v>
      </c>
      <c r="D333" s="31">
        <v>3890</v>
      </c>
      <c r="E333" s="32" t="s">
        <v>34</v>
      </c>
      <c r="F333" s="32" t="s">
        <v>15</v>
      </c>
      <c r="G333" s="33"/>
      <c r="H333" s="34" t="s">
        <v>169</v>
      </c>
      <c r="I333" s="27"/>
      <c r="J333" s="27"/>
    </row>
    <row r="334" spans="1:10" x14ac:dyDescent="0.25">
      <c r="A334" s="35" t="s">
        <v>961</v>
      </c>
      <c r="B334" s="33"/>
      <c r="C334" s="30" t="s">
        <v>962</v>
      </c>
      <c r="D334" s="31">
        <v>8890</v>
      </c>
      <c r="E334" s="32" t="s">
        <v>34</v>
      </c>
      <c r="F334" s="32" t="s">
        <v>15</v>
      </c>
      <c r="G334" s="33"/>
      <c r="H334" s="34" t="s">
        <v>169</v>
      </c>
      <c r="I334" s="27"/>
      <c r="J334" s="27"/>
    </row>
    <row r="335" spans="1:10" x14ac:dyDescent="0.25">
      <c r="A335" s="40" t="s">
        <v>963</v>
      </c>
      <c r="B335" s="37" t="s">
        <v>964</v>
      </c>
      <c r="C335" s="30" t="s">
        <v>965</v>
      </c>
      <c r="D335" s="31">
        <v>3690</v>
      </c>
      <c r="E335" s="32" t="s">
        <v>34</v>
      </c>
      <c r="F335" s="32" t="s">
        <v>15</v>
      </c>
      <c r="G335" s="33"/>
      <c r="H335" s="34" t="s">
        <v>169</v>
      </c>
      <c r="I335" s="27"/>
      <c r="J335" s="27"/>
    </row>
    <row r="336" spans="1:10" x14ac:dyDescent="0.25">
      <c r="A336" s="40" t="s">
        <v>966</v>
      </c>
      <c r="B336" s="37" t="s">
        <v>967</v>
      </c>
      <c r="C336" s="30" t="s">
        <v>968</v>
      </c>
      <c r="D336" s="31">
        <v>4290</v>
      </c>
      <c r="E336" s="32" t="s">
        <v>34</v>
      </c>
      <c r="F336" s="32" t="s">
        <v>15</v>
      </c>
      <c r="G336" s="33"/>
      <c r="H336" s="34" t="s">
        <v>169</v>
      </c>
      <c r="I336" s="27"/>
      <c r="J336" s="27"/>
    </row>
    <row r="337" spans="1:10" x14ac:dyDescent="0.25">
      <c r="A337" s="40" t="s">
        <v>969</v>
      </c>
      <c r="B337" s="44"/>
      <c r="C337" s="30" t="s">
        <v>970</v>
      </c>
      <c r="D337" s="31">
        <v>13390</v>
      </c>
      <c r="E337" s="32" t="s">
        <v>34</v>
      </c>
      <c r="F337" s="32" t="s">
        <v>15</v>
      </c>
      <c r="G337" s="33"/>
      <c r="H337" s="34" t="s">
        <v>169</v>
      </c>
      <c r="I337" s="27"/>
      <c r="J337" s="27"/>
    </row>
    <row r="338" spans="1:10" x14ac:dyDescent="0.25">
      <c r="A338" s="28" t="s">
        <v>971</v>
      </c>
      <c r="B338" s="33"/>
      <c r="C338" s="30" t="s">
        <v>972</v>
      </c>
      <c r="D338" s="31">
        <v>22690</v>
      </c>
      <c r="E338" s="32" t="s">
        <v>34</v>
      </c>
      <c r="F338" s="32" t="s">
        <v>15</v>
      </c>
      <c r="G338" s="33"/>
      <c r="H338" s="34" t="s">
        <v>169</v>
      </c>
      <c r="I338" s="27"/>
      <c r="J338" s="27"/>
    </row>
    <row r="339" spans="1:10" x14ac:dyDescent="0.25">
      <c r="A339" s="40" t="s">
        <v>973</v>
      </c>
      <c r="B339" s="37" t="s">
        <v>974</v>
      </c>
      <c r="C339" s="30" t="s">
        <v>975</v>
      </c>
      <c r="D339" s="31">
        <v>14690</v>
      </c>
      <c r="E339" s="32" t="s">
        <v>34</v>
      </c>
      <c r="F339" s="32" t="s">
        <v>15</v>
      </c>
      <c r="G339" s="33"/>
      <c r="H339" s="34" t="s">
        <v>169</v>
      </c>
      <c r="I339" s="27"/>
      <c r="J339" s="27"/>
    </row>
    <row r="340" spans="1:10" x14ac:dyDescent="0.25">
      <c r="A340" s="40" t="s">
        <v>976</v>
      </c>
      <c r="B340" s="37" t="s">
        <v>977</v>
      </c>
      <c r="C340" s="30" t="s">
        <v>978</v>
      </c>
      <c r="D340" s="31">
        <v>31390</v>
      </c>
      <c r="E340" s="32" t="s">
        <v>34</v>
      </c>
      <c r="F340" s="32" t="s">
        <v>15</v>
      </c>
      <c r="G340" s="33"/>
      <c r="H340" s="34" t="s">
        <v>169</v>
      </c>
      <c r="I340" s="27"/>
      <c r="J340" s="27"/>
    </row>
    <row r="341" spans="1:10" x14ac:dyDescent="0.25">
      <c r="A341" s="28" t="s">
        <v>979</v>
      </c>
      <c r="B341" s="33"/>
      <c r="C341" s="30" t="s">
        <v>980</v>
      </c>
      <c r="D341" s="31">
        <v>7090</v>
      </c>
      <c r="E341" s="32" t="s">
        <v>34</v>
      </c>
      <c r="F341" s="32" t="s">
        <v>15</v>
      </c>
      <c r="G341" s="33"/>
      <c r="H341" s="34" t="s">
        <v>169</v>
      </c>
      <c r="I341" s="27"/>
      <c r="J341" s="27"/>
    </row>
    <row r="342" spans="1:10" x14ac:dyDescent="0.25">
      <c r="A342" s="28" t="s">
        <v>981</v>
      </c>
      <c r="B342" s="33"/>
      <c r="C342" s="30" t="s">
        <v>982</v>
      </c>
      <c r="D342" s="31">
        <v>10490</v>
      </c>
      <c r="E342" s="32" t="s">
        <v>34</v>
      </c>
      <c r="F342" s="32" t="s">
        <v>15</v>
      </c>
      <c r="G342" s="33"/>
      <c r="H342" s="34" t="s">
        <v>169</v>
      </c>
      <c r="I342" s="27"/>
      <c r="J342" s="27"/>
    </row>
    <row r="343" spans="1:10" x14ac:dyDescent="0.25">
      <c r="A343" s="35" t="s">
        <v>983</v>
      </c>
      <c r="B343" s="37" t="s">
        <v>984</v>
      </c>
      <c r="C343" s="30" t="s">
        <v>985</v>
      </c>
      <c r="D343" s="31">
        <v>7890</v>
      </c>
      <c r="E343" s="32" t="s">
        <v>34</v>
      </c>
      <c r="F343" s="32" t="s">
        <v>15</v>
      </c>
      <c r="G343" s="33"/>
      <c r="H343" s="34" t="s">
        <v>169</v>
      </c>
      <c r="I343" s="27"/>
      <c r="J343" s="27"/>
    </row>
    <row r="344" spans="1:10" x14ac:dyDescent="0.25">
      <c r="A344" s="28" t="s">
        <v>986</v>
      </c>
      <c r="B344" s="29" t="s">
        <v>987</v>
      </c>
      <c r="C344" s="30" t="s">
        <v>988</v>
      </c>
      <c r="D344" s="31">
        <v>7890</v>
      </c>
      <c r="E344" s="32" t="s">
        <v>34</v>
      </c>
      <c r="F344" s="32" t="s">
        <v>15</v>
      </c>
      <c r="G344" s="33"/>
      <c r="H344" s="34" t="s">
        <v>169</v>
      </c>
      <c r="I344" s="27"/>
      <c r="J344" s="27"/>
    </row>
    <row r="345" spans="1:10" x14ac:dyDescent="0.25">
      <c r="A345" s="40" t="s">
        <v>989</v>
      </c>
      <c r="B345" s="37" t="s">
        <v>990</v>
      </c>
      <c r="C345" s="30" t="s">
        <v>991</v>
      </c>
      <c r="D345" s="31">
        <v>18490</v>
      </c>
      <c r="E345" s="32" t="s">
        <v>34</v>
      </c>
      <c r="F345" s="32" t="s">
        <v>15</v>
      </c>
      <c r="G345" s="33"/>
      <c r="H345" s="34" t="s">
        <v>169</v>
      </c>
      <c r="I345" s="27"/>
      <c r="J345" s="27"/>
    </row>
    <row r="346" spans="1:10" x14ac:dyDescent="0.25">
      <c r="A346" s="40" t="s">
        <v>992</v>
      </c>
      <c r="B346" s="37" t="s">
        <v>993</v>
      </c>
      <c r="C346" s="30" t="s">
        <v>994</v>
      </c>
      <c r="D346" s="31">
        <v>14690</v>
      </c>
      <c r="E346" s="32" t="s">
        <v>34</v>
      </c>
      <c r="F346" s="32" t="s">
        <v>15</v>
      </c>
      <c r="G346" s="33"/>
      <c r="H346" s="34" t="s">
        <v>169</v>
      </c>
      <c r="I346" s="27"/>
      <c r="J346" s="27"/>
    </row>
    <row r="347" spans="1:10" x14ac:dyDescent="0.25">
      <c r="A347" s="40" t="s">
        <v>995</v>
      </c>
      <c r="B347" s="37" t="s">
        <v>996</v>
      </c>
      <c r="C347" s="30" t="s">
        <v>997</v>
      </c>
      <c r="D347" s="31">
        <v>5390</v>
      </c>
      <c r="E347" s="32" t="s">
        <v>34</v>
      </c>
      <c r="F347" s="32" t="s">
        <v>15</v>
      </c>
      <c r="G347" s="33"/>
      <c r="H347" s="34" t="s">
        <v>169</v>
      </c>
      <c r="I347" s="27"/>
      <c r="J347" s="27"/>
    </row>
    <row r="348" spans="1:10" x14ac:dyDescent="0.25">
      <c r="A348" s="40" t="s">
        <v>998</v>
      </c>
      <c r="B348" s="37" t="s">
        <v>999</v>
      </c>
      <c r="C348" s="30" t="s">
        <v>1000</v>
      </c>
      <c r="D348" s="31">
        <v>5390</v>
      </c>
      <c r="E348" s="32" t="s">
        <v>34</v>
      </c>
      <c r="F348" s="32" t="s">
        <v>15</v>
      </c>
      <c r="G348" s="33"/>
      <c r="H348" s="34" t="s">
        <v>36</v>
      </c>
      <c r="I348" s="27"/>
      <c r="J348" s="27"/>
    </row>
    <row r="349" spans="1:10" x14ac:dyDescent="0.25">
      <c r="A349" s="58" t="s">
        <v>1001</v>
      </c>
      <c r="B349" s="59"/>
      <c r="C349" s="60" t="s">
        <v>1002</v>
      </c>
      <c r="D349" s="61">
        <v>12890</v>
      </c>
      <c r="E349" s="62" t="s">
        <v>34</v>
      </c>
      <c r="F349" s="62" t="s">
        <v>15</v>
      </c>
      <c r="G349" s="63"/>
      <c r="H349" s="64" t="s">
        <v>36</v>
      </c>
      <c r="I349" s="27"/>
      <c r="J349" s="27"/>
    </row>
  </sheetData>
  <sheetProtection selectLockedCells="1" selectUnlockedCells="1"/>
  <autoFilter ref="A7:H349"/>
  <mergeCells count="1">
    <mergeCell ref="C1:C5"/>
  </mergeCells>
  <hyperlinks>
    <hyperlink ref="A5" location="Оглавление!A1" display="Вернуться к оглавлению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00"/>
  <sheetViews>
    <sheetView zoomScaleNormal="100" workbookViewId="0">
      <pane ySplit="7" topLeftCell="A8" activePane="bottomLeft" state="frozen"/>
      <selection pane="bottomLeft"/>
    </sheetView>
  </sheetViews>
  <sheetFormatPr defaultColWidth="8.7109375" defaultRowHeight="15" x14ac:dyDescent="0.25"/>
  <cols>
    <col min="1" max="1" width="15.42578125" customWidth="1"/>
    <col min="2" max="2" width="38.28515625" style="65" customWidth="1"/>
    <col min="3" max="3" width="40.7109375" customWidth="1"/>
    <col min="4" max="4" width="15.5703125" style="10" customWidth="1"/>
    <col min="5" max="5" width="16.7109375" customWidth="1"/>
    <col min="6" max="6" width="27.7109375" customWidth="1"/>
    <col min="7" max="7" width="14.28515625" customWidth="1"/>
    <col min="8" max="8" width="9.5703125" customWidth="1"/>
    <col min="9" max="9" width="11.5703125" customWidth="1"/>
    <col min="10" max="10" width="16.28515625" style="10" customWidth="1"/>
    <col min="11" max="11" width="11.28515625" customWidth="1"/>
    <col min="12" max="12" width="12" style="66" customWidth="1"/>
    <col min="13" max="13" width="27.42578125" customWidth="1"/>
    <col min="19" max="19" width="10.42578125" customWidth="1"/>
    <col min="21" max="21" width="11.85546875" customWidth="1"/>
  </cols>
  <sheetData>
    <row r="1" spans="1:21" ht="18" x14ac:dyDescent="0.25">
      <c r="A1" s="11"/>
      <c r="B1" s="67"/>
      <c r="C1" s="371"/>
    </row>
    <row r="2" spans="1:21" ht="18" x14ac:dyDescent="0.25">
      <c r="A2" s="11"/>
      <c r="B2" s="68"/>
      <c r="C2" s="371"/>
      <c r="S2" s="69"/>
    </row>
    <row r="3" spans="1:21" ht="18" x14ac:dyDescent="0.25">
      <c r="A3" s="11"/>
      <c r="B3" s="67"/>
      <c r="C3" s="371"/>
    </row>
    <row r="4" spans="1:21" ht="18" x14ac:dyDescent="0.25">
      <c r="A4" s="11"/>
      <c r="B4" s="67"/>
      <c r="C4" s="371"/>
    </row>
    <row r="5" spans="1:21" ht="15.75" x14ac:dyDescent="0.25">
      <c r="A5" s="13" t="s">
        <v>21</v>
      </c>
      <c r="B5" s="70"/>
      <c r="C5" s="371"/>
    </row>
    <row r="6" spans="1:21" x14ac:dyDescent="0.25">
      <c r="A6" s="15" t="s">
        <v>1003</v>
      </c>
      <c r="D6" s="16"/>
      <c r="J6" s="71" t="s">
        <v>1004</v>
      </c>
      <c r="K6" s="72">
        <f>SUM(K11:K348)</f>
        <v>0</v>
      </c>
      <c r="L6" s="73">
        <f>SUM(L11:L348)</f>
        <v>0</v>
      </c>
    </row>
    <row r="7" spans="1:21" ht="38.25" x14ac:dyDescent="0.25">
      <c r="A7" s="17" t="s">
        <v>23</v>
      </c>
      <c r="B7" s="74" t="s">
        <v>24</v>
      </c>
      <c r="C7" s="17" t="s">
        <v>25</v>
      </c>
      <c r="D7" s="18" t="s">
        <v>26</v>
      </c>
      <c r="E7" s="17" t="s">
        <v>27</v>
      </c>
      <c r="F7" s="17" t="s">
        <v>28</v>
      </c>
      <c r="G7" s="17" t="s">
        <v>9</v>
      </c>
      <c r="H7" s="17" t="s">
        <v>1005</v>
      </c>
      <c r="I7" s="17" t="s">
        <v>1006</v>
      </c>
      <c r="J7" s="18" t="s">
        <v>1007</v>
      </c>
      <c r="K7" s="75" t="s">
        <v>1008</v>
      </c>
      <c r="L7" s="76" t="s">
        <v>1009</v>
      </c>
      <c r="M7" s="17" t="s">
        <v>29</v>
      </c>
      <c r="N7" s="19" t="s">
        <v>30</v>
      </c>
    </row>
    <row r="8" spans="1:21" x14ac:dyDescent="0.25">
      <c r="A8" s="77" t="s">
        <v>416</v>
      </c>
      <c r="B8" s="78" t="s">
        <v>417</v>
      </c>
      <c r="C8" s="47" t="s">
        <v>418</v>
      </c>
      <c r="D8" s="48">
        <f>VLOOKUP(A8,'Общая таблица'!A:D,4,0)</f>
        <v>54990</v>
      </c>
      <c r="E8" s="49" t="str">
        <f>VLOOKUP(A8,'Общая таблица'!A:E,5,0)</f>
        <v>BEST</v>
      </c>
      <c r="F8" s="49" t="s">
        <v>35</v>
      </c>
      <c r="G8" s="79">
        <f>IF(E8="GOOD",Оглавление!$G$10,IF(E8="BETTER",Оглавление!$G$11,IF(E8="BEST",Оглавление!$G$12)))</f>
        <v>0</v>
      </c>
      <c r="H8" s="79">
        <f>Оглавление!$G$14</f>
        <v>0</v>
      </c>
      <c r="I8" s="79">
        <f t="shared" ref="I8:I145" si="0">G8+H8</f>
        <v>0</v>
      </c>
      <c r="J8" s="80">
        <f t="shared" ref="J8:J145" si="1">D8*(1-I8)</f>
        <v>54990</v>
      </c>
      <c r="K8" s="49"/>
      <c r="L8" s="81">
        <f t="shared" ref="L8:L145" si="2">J8*K8</f>
        <v>0</v>
      </c>
      <c r="M8" s="49" t="s">
        <v>1010</v>
      </c>
      <c r="N8" s="49" t="str">
        <f>VLOOKUP(A8,'Общая таблица'!A:H,8,0)</f>
        <v>A</v>
      </c>
      <c r="O8" s="82"/>
      <c r="S8" s="83"/>
      <c r="U8" s="84"/>
    </row>
    <row r="9" spans="1:21" x14ac:dyDescent="0.25">
      <c r="A9" s="51" t="s">
        <v>446</v>
      </c>
      <c r="B9" s="52">
        <v>7612985772792</v>
      </c>
      <c r="C9" s="47" t="s">
        <v>447</v>
      </c>
      <c r="D9" s="48">
        <f>VLOOKUP(A9,'Общая таблица'!A:D,4,0)</f>
        <v>25990</v>
      </c>
      <c r="E9" s="49" t="str">
        <f>VLOOKUP(A9,'Общая таблица'!A:E,5,0)</f>
        <v>BEST</v>
      </c>
      <c r="F9" s="49" t="s">
        <v>35</v>
      </c>
      <c r="G9" s="79">
        <f>IF(E9="GOOD",Оглавление!$G$10,IF(E9="BETTER",Оглавление!$G$11,IF(E9="BEST",Оглавление!$G$12)))</f>
        <v>0</v>
      </c>
      <c r="H9" s="79">
        <f>Оглавление!$G$14</f>
        <v>0</v>
      </c>
      <c r="I9" s="79">
        <f t="shared" si="0"/>
        <v>0</v>
      </c>
      <c r="J9" s="85">
        <f t="shared" si="1"/>
        <v>25990</v>
      </c>
      <c r="K9" s="49"/>
      <c r="L9" s="81">
        <f t="shared" si="2"/>
        <v>0</v>
      </c>
      <c r="M9" s="49" t="s">
        <v>1010</v>
      </c>
      <c r="N9" s="49" t="str">
        <f>VLOOKUP(A9,'Общая таблица'!A:H,8,0)</f>
        <v>A</v>
      </c>
    </row>
    <row r="10" spans="1:21" x14ac:dyDescent="0.25">
      <c r="A10" s="86" t="s">
        <v>454</v>
      </c>
      <c r="B10" s="52">
        <v>7612985764254</v>
      </c>
      <c r="C10" s="47" t="s">
        <v>455</v>
      </c>
      <c r="D10" s="48">
        <f>VLOOKUP(A10,'Общая таблица'!A:D,4,0)</f>
        <v>20290</v>
      </c>
      <c r="E10" s="49" t="str">
        <f>VLOOKUP(A10,'Общая таблица'!A:E,5,0)</f>
        <v>BEST</v>
      </c>
      <c r="F10" s="49" t="s">
        <v>35</v>
      </c>
      <c r="G10" s="79">
        <f>IF(E10="GOOD",Оглавление!$G$10,IF(E10="BETTER",Оглавление!$G$11,IF(E10="BEST",Оглавление!$G$12)))</f>
        <v>0</v>
      </c>
      <c r="H10" s="79">
        <f>Оглавление!$G$14</f>
        <v>0</v>
      </c>
      <c r="I10" s="79">
        <f t="shared" si="0"/>
        <v>0</v>
      </c>
      <c r="J10" s="80">
        <f t="shared" si="1"/>
        <v>20290</v>
      </c>
      <c r="K10" s="49"/>
      <c r="L10" s="81">
        <f t="shared" si="2"/>
        <v>0</v>
      </c>
      <c r="M10" s="49" t="s">
        <v>1010</v>
      </c>
      <c r="N10" s="49" t="str">
        <f>VLOOKUP(A10,'Общая таблица'!A:H,8,0)</f>
        <v>A</v>
      </c>
      <c r="O10" s="82"/>
      <c r="S10" s="83"/>
    </row>
    <row r="11" spans="1:21" x14ac:dyDescent="0.25">
      <c r="A11" s="87" t="s">
        <v>31</v>
      </c>
      <c r="B11" s="88" t="s">
        <v>32</v>
      </c>
      <c r="C11" s="89" t="s">
        <v>33</v>
      </c>
      <c r="D11" s="90">
        <f>VLOOKUP(A11,'Общая таблица'!A:D,4,0)</f>
        <v>19290</v>
      </c>
      <c r="E11" s="91" t="str">
        <f>VLOOKUP(A11,'Общая таблица'!A:E,5,0)</f>
        <v>BEST</v>
      </c>
      <c r="F11" s="91" t="s">
        <v>35</v>
      </c>
      <c r="G11" s="92">
        <f>IF(E11="GOOD",Оглавление!$G$10,IF(E11="BETTER",Оглавление!$G$11,IF(E11="BEST",Оглавление!$G$12)))</f>
        <v>0</v>
      </c>
      <c r="H11" s="92">
        <f>Оглавление!$G$14</f>
        <v>0</v>
      </c>
      <c r="I11" s="92">
        <f t="shared" si="0"/>
        <v>0</v>
      </c>
      <c r="J11" s="93">
        <f t="shared" si="1"/>
        <v>19290</v>
      </c>
      <c r="K11" s="94"/>
      <c r="L11" s="95">
        <f t="shared" si="2"/>
        <v>0</v>
      </c>
      <c r="M11" s="96">
        <f>VLOOKUP(A11,'Общая таблица'!A:G,7,0)</f>
        <v>0</v>
      </c>
      <c r="N11" s="97" t="str">
        <f>VLOOKUP(A11,'Общая таблица'!A:H,8,0)</f>
        <v>C</v>
      </c>
    </row>
    <row r="12" spans="1:21" x14ac:dyDescent="0.25">
      <c r="A12" s="28" t="s">
        <v>37</v>
      </c>
      <c r="B12" s="98" t="s">
        <v>38</v>
      </c>
      <c r="C12" s="30" t="s">
        <v>39</v>
      </c>
      <c r="D12" s="31">
        <f>VLOOKUP(A12,'Общая таблица'!A:D,4,0)</f>
        <v>20290</v>
      </c>
      <c r="E12" s="32" t="str">
        <f>VLOOKUP(A12,'Общая таблица'!A:E,5,0)</f>
        <v>BEST</v>
      </c>
      <c r="F12" s="32" t="s">
        <v>35</v>
      </c>
      <c r="G12" s="99">
        <f>IF(E12="GOOD",Оглавление!$G$10,IF(E12="BETTER",Оглавление!$G$11,IF(E12="BEST",Оглавление!$G$12)))</f>
        <v>0</v>
      </c>
      <c r="H12" s="99">
        <f>Оглавление!$G$14</f>
        <v>0</v>
      </c>
      <c r="I12" s="99">
        <f t="shared" si="0"/>
        <v>0</v>
      </c>
      <c r="J12" s="100">
        <f t="shared" si="1"/>
        <v>20290</v>
      </c>
      <c r="K12" s="33"/>
      <c r="L12" s="101">
        <f t="shared" si="2"/>
        <v>0</v>
      </c>
      <c r="M12" s="96">
        <f>VLOOKUP(A12,'Общая таблица'!A:G,7,0)</f>
        <v>0</v>
      </c>
      <c r="N12" s="97" t="str">
        <f>VLOOKUP(A12,'Общая таблица'!A:H,8,0)</f>
        <v>C</v>
      </c>
    </row>
    <row r="13" spans="1:21" x14ac:dyDescent="0.25">
      <c r="A13" s="28" t="s">
        <v>40</v>
      </c>
      <c r="B13" s="98" t="s">
        <v>41</v>
      </c>
      <c r="C13" s="30" t="s">
        <v>42</v>
      </c>
      <c r="D13" s="31">
        <f>VLOOKUP(A13,'Общая таблица'!A:D,4,0)</f>
        <v>18490</v>
      </c>
      <c r="E13" s="32" t="str">
        <f>VLOOKUP(A13,'Общая таблица'!A:E,5,0)</f>
        <v>BEST</v>
      </c>
      <c r="F13" s="32" t="s">
        <v>35</v>
      </c>
      <c r="G13" s="99">
        <f>IF(E13="GOOD",Оглавление!$G$10,IF(E13="BETTER",Оглавление!$G$11,IF(E13="BEST",Оглавление!$G$12)))</f>
        <v>0</v>
      </c>
      <c r="H13" s="99">
        <f>Оглавление!$G$14</f>
        <v>0</v>
      </c>
      <c r="I13" s="99">
        <f t="shared" si="0"/>
        <v>0</v>
      </c>
      <c r="J13" s="100">
        <f t="shared" si="1"/>
        <v>18490</v>
      </c>
      <c r="K13" s="33"/>
      <c r="L13" s="101">
        <f t="shared" si="2"/>
        <v>0</v>
      </c>
      <c r="M13" s="96">
        <f>VLOOKUP(A13,'Общая таблица'!A:G,7,0)</f>
        <v>0</v>
      </c>
      <c r="N13" s="97" t="str">
        <f>VLOOKUP(A13,'Общая таблица'!A:H,8,0)</f>
        <v>C</v>
      </c>
    </row>
    <row r="14" spans="1:21" x14ac:dyDescent="0.25">
      <c r="A14" s="28" t="s">
        <v>43</v>
      </c>
      <c r="B14" s="98" t="s">
        <v>44</v>
      </c>
      <c r="C14" s="30" t="s">
        <v>45</v>
      </c>
      <c r="D14" s="31">
        <f>VLOOKUP(A14,'Общая таблица'!A:D,4,0)</f>
        <v>18490</v>
      </c>
      <c r="E14" s="32" t="str">
        <f>VLOOKUP(A14,'Общая таблица'!A:E,5,0)</f>
        <v>BEST</v>
      </c>
      <c r="F14" s="32" t="s">
        <v>35</v>
      </c>
      <c r="G14" s="99">
        <f>IF(E14="GOOD",Оглавление!$G$10,IF(E14="BETTER",Оглавление!$G$11,IF(E14="BEST",Оглавление!$G$12)))</f>
        <v>0</v>
      </c>
      <c r="H14" s="99">
        <f>Оглавление!$G$14</f>
        <v>0</v>
      </c>
      <c r="I14" s="99">
        <f t="shared" si="0"/>
        <v>0</v>
      </c>
      <c r="J14" s="100">
        <f t="shared" si="1"/>
        <v>18490</v>
      </c>
      <c r="K14" s="33"/>
      <c r="L14" s="101">
        <f t="shared" si="2"/>
        <v>0</v>
      </c>
      <c r="M14" s="96">
        <f>VLOOKUP(A14,'Общая таблица'!A:G,7,0)</f>
        <v>0</v>
      </c>
      <c r="N14" s="97" t="str">
        <f>VLOOKUP(A14,'Общая таблица'!A:H,8,0)</f>
        <v>C</v>
      </c>
    </row>
    <row r="15" spans="1:21" x14ac:dyDescent="0.25">
      <c r="A15" s="28" t="s">
        <v>46</v>
      </c>
      <c r="B15" s="98" t="s">
        <v>47</v>
      </c>
      <c r="C15" s="30" t="s">
        <v>48</v>
      </c>
      <c r="D15" s="31">
        <f>VLOOKUP(A15,'Общая таблица'!A:D,4,0)</f>
        <v>424990</v>
      </c>
      <c r="E15" s="32" t="str">
        <f>VLOOKUP(A15,'Общая таблица'!A:E,5,0)</f>
        <v>BEST</v>
      </c>
      <c r="F15" s="32" t="s">
        <v>49</v>
      </c>
      <c r="G15" s="99">
        <f>IF(E15="GOOD",Оглавление!$G$10,IF(E15="BETTER",Оглавление!$G$11,IF(E15="BEST",Оглавление!$G$12)))</f>
        <v>0</v>
      </c>
      <c r="H15" s="99">
        <f>Оглавление!$G$14</f>
        <v>0</v>
      </c>
      <c r="I15" s="99">
        <f t="shared" si="0"/>
        <v>0</v>
      </c>
      <c r="J15" s="100">
        <f t="shared" si="1"/>
        <v>424990</v>
      </c>
      <c r="K15" s="33"/>
      <c r="L15" s="101">
        <f t="shared" si="2"/>
        <v>0</v>
      </c>
      <c r="M15" s="96">
        <f>VLOOKUP(A15,'Общая таблица'!A:G,7,0)</f>
        <v>0</v>
      </c>
      <c r="N15" s="97" t="str">
        <f>VLOOKUP(A15,'Общая таблица'!A:H,8,0)</f>
        <v>C</v>
      </c>
    </row>
    <row r="16" spans="1:21" x14ac:dyDescent="0.25">
      <c r="A16" s="35" t="s">
        <v>50</v>
      </c>
      <c r="B16" s="98" t="s">
        <v>51</v>
      </c>
      <c r="C16" s="30" t="s">
        <v>1011</v>
      </c>
      <c r="D16" s="31">
        <f>VLOOKUP(A16,'Общая таблица'!A:D,4,0)</f>
        <v>90490</v>
      </c>
      <c r="E16" s="32" t="str">
        <f>VLOOKUP(A16,'Общая таблица'!A:E,5,0)</f>
        <v>BEST</v>
      </c>
      <c r="F16" s="32" t="s">
        <v>53</v>
      </c>
      <c r="G16" s="99">
        <f>IF(E16="GOOD",Оглавление!$G$10,IF(E16="BETTER",Оглавление!$G$11,IF(E16="BEST",Оглавление!$G$12)))</f>
        <v>0</v>
      </c>
      <c r="H16" s="99">
        <f>Оглавление!$G$14</f>
        <v>0</v>
      </c>
      <c r="I16" s="99">
        <f t="shared" si="0"/>
        <v>0</v>
      </c>
      <c r="J16" s="100">
        <f t="shared" si="1"/>
        <v>90490</v>
      </c>
      <c r="K16" s="33"/>
      <c r="L16" s="101">
        <f t="shared" si="2"/>
        <v>0</v>
      </c>
      <c r="M16" s="96" t="str">
        <f>VLOOKUP(A16,'Общая таблица'!A:G,7,0)</f>
        <v>Под заказ</v>
      </c>
      <c r="N16" s="97" t="str">
        <f>VLOOKUP(A16,'Общая таблица'!A:H,8,0)</f>
        <v>O</v>
      </c>
    </row>
    <row r="17" spans="1:14" x14ac:dyDescent="0.25">
      <c r="A17" s="35" t="s">
        <v>56</v>
      </c>
      <c r="B17" s="98" t="s">
        <v>57</v>
      </c>
      <c r="C17" s="30" t="s">
        <v>1012</v>
      </c>
      <c r="D17" s="31">
        <f>VLOOKUP(A17,'Общая таблица'!A:D,4,0)</f>
        <v>97890</v>
      </c>
      <c r="E17" s="32" t="str">
        <f>VLOOKUP(A17,'Общая таблица'!A:E,5,0)</f>
        <v>BEST</v>
      </c>
      <c r="F17" s="32" t="s">
        <v>53</v>
      </c>
      <c r="G17" s="99">
        <f>IF(E17="GOOD",Оглавление!$G$10,IF(E17="BETTER",Оглавление!$G$11,IF(E17="BEST",Оглавление!$G$12)))</f>
        <v>0</v>
      </c>
      <c r="H17" s="99">
        <f>Оглавление!$G$14</f>
        <v>0</v>
      </c>
      <c r="I17" s="99">
        <f t="shared" si="0"/>
        <v>0</v>
      </c>
      <c r="J17" s="100">
        <f t="shared" si="1"/>
        <v>97890</v>
      </c>
      <c r="K17" s="33"/>
      <c r="L17" s="101">
        <f t="shared" si="2"/>
        <v>0</v>
      </c>
      <c r="M17" s="96" t="str">
        <f>VLOOKUP(A17,'Общая таблица'!A:G,7,0)</f>
        <v>Под заказ</v>
      </c>
      <c r="N17" s="97" t="str">
        <f>VLOOKUP(A17,'Общая таблица'!A:H,8,0)</f>
        <v>O</v>
      </c>
    </row>
    <row r="18" spans="1:14" x14ac:dyDescent="0.25">
      <c r="A18" s="28" t="s">
        <v>59</v>
      </c>
      <c r="B18" s="36" t="s">
        <v>60</v>
      </c>
      <c r="C18" s="30" t="s">
        <v>61</v>
      </c>
      <c r="D18" s="31">
        <f>VLOOKUP(A18,'Общая таблица'!A:D,4,0)</f>
        <v>319690</v>
      </c>
      <c r="E18" s="32" t="str">
        <f>VLOOKUP(A18,'Общая таблица'!A:E,5,0)</f>
        <v>BEST</v>
      </c>
      <c r="F18" s="32" t="s">
        <v>49</v>
      </c>
      <c r="G18" s="99">
        <f>IF(E18="GOOD",Оглавление!$G$10,IF(E18="BETTER",Оглавление!$G$11,IF(E18="BEST",Оглавление!$G$12)))</f>
        <v>0</v>
      </c>
      <c r="H18" s="99">
        <f>Оглавление!$G$14</f>
        <v>0</v>
      </c>
      <c r="I18" s="99">
        <f t="shared" si="0"/>
        <v>0</v>
      </c>
      <c r="J18" s="100">
        <f t="shared" si="1"/>
        <v>319690</v>
      </c>
      <c r="K18" s="33"/>
      <c r="L18" s="101">
        <f t="shared" si="2"/>
        <v>0</v>
      </c>
      <c r="M18" s="96" t="str">
        <f>VLOOKUP(A18,'Общая таблица'!A:G,7,0)</f>
        <v>Под заказ</v>
      </c>
      <c r="N18" s="97" t="str">
        <f>VLOOKUP(A18,'Общая таблица'!A:H,8,0)</f>
        <v>O</v>
      </c>
    </row>
    <row r="19" spans="1:14" x14ac:dyDescent="0.25">
      <c r="A19" s="28" t="s">
        <v>62</v>
      </c>
      <c r="B19" s="36" t="s">
        <v>63</v>
      </c>
      <c r="C19" s="30" t="s">
        <v>64</v>
      </c>
      <c r="D19" s="31">
        <f>VLOOKUP(A19,'Общая таблица'!A:D,4,0)</f>
        <v>319690</v>
      </c>
      <c r="E19" s="32" t="str">
        <f>VLOOKUP(A19,'Общая таблица'!A:E,5,0)</f>
        <v>BEST</v>
      </c>
      <c r="F19" s="32" t="s">
        <v>49</v>
      </c>
      <c r="G19" s="99">
        <f>IF(E19="GOOD",Оглавление!$G$10,IF(E19="BETTER",Оглавление!$G$11,IF(E19="BEST",Оглавление!$G$12)))</f>
        <v>0</v>
      </c>
      <c r="H19" s="99">
        <f>Оглавление!$G$14</f>
        <v>0</v>
      </c>
      <c r="I19" s="99">
        <f t="shared" si="0"/>
        <v>0</v>
      </c>
      <c r="J19" s="100">
        <f t="shared" si="1"/>
        <v>319690</v>
      </c>
      <c r="K19" s="33"/>
      <c r="L19" s="101">
        <f t="shared" si="2"/>
        <v>0</v>
      </c>
      <c r="M19" s="96" t="str">
        <f>VLOOKUP(A19,'Общая таблица'!A:G,7,0)</f>
        <v>Под заказ</v>
      </c>
      <c r="N19" s="97" t="str">
        <f>VLOOKUP(A19,'Общая таблица'!A:H,8,0)</f>
        <v>O</v>
      </c>
    </row>
    <row r="20" spans="1:14" x14ac:dyDescent="0.25">
      <c r="A20" s="28" t="s">
        <v>65</v>
      </c>
      <c r="B20" s="36" t="s">
        <v>66</v>
      </c>
      <c r="C20" s="30" t="s">
        <v>67</v>
      </c>
      <c r="D20" s="31">
        <f>VLOOKUP(A20,'Общая таблица'!A:D,4,0)</f>
        <v>406490</v>
      </c>
      <c r="E20" s="32" t="str">
        <f>VLOOKUP(A20,'Общая таблица'!A:E,5,0)</f>
        <v>BEST</v>
      </c>
      <c r="F20" s="32" t="s">
        <v>49</v>
      </c>
      <c r="G20" s="99">
        <f>IF(E20="GOOD",Оглавление!$G$10,IF(E20="BETTER",Оглавление!$G$11,IF(E20="BEST",Оглавление!$G$12)))</f>
        <v>0</v>
      </c>
      <c r="H20" s="99">
        <f>Оглавление!$G$14</f>
        <v>0</v>
      </c>
      <c r="I20" s="99">
        <f t="shared" si="0"/>
        <v>0</v>
      </c>
      <c r="J20" s="100">
        <f t="shared" si="1"/>
        <v>406490</v>
      </c>
      <c r="K20" s="33"/>
      <c r="L20" s="101">
        <f t="shared" si="2"/>
        <v>0</v>
      </c>
      <c r="M20" s="96" t="str">
        <f>VLOOKUP(A20,'Общая таблица'!A:G,7,0)</f>
        <v>Под заказ</v>
      </c>
      <c r="N20" s="97" t="str">
        <f>VLOOKUP(A20,'Общая таблица'!A:H,8,0)</f>
        <v>O</v>
      </c>
    </row>
    <row r="21" spans="1:14" x14ac:dyDescent="0.25">
      <c r="A21" s="28" t="s">
        <v>68</v>
      </c>
      <c r="B21" s="36" t="s">
        <v>69</v>
      </c>
      <c r="C21" s="30" t="s">
        <v>70</v>
      </c>
      <c r="D21" s="31">
        <f>VLOOKUP(A21,'Общая таблица'!A:D,4,0)</f>
        <v>406490</v>
      </c>
      <c r="E21" s="32" t="str">
        <f>VLOOKUP(A21,'Общая таблица'!A:E,5,0)</f>
        <v>BEST</v>
      </c>
      <c r="F21" s="32" t="s">
        <v>49</v>
      </c>
      <c r="G21" s="99">
        <f>IF(E21="GOOD",Оглавление!$G$10,IF(E21="BETTER",Оглавление!$G$11,IF(E21="BEST",Оглавление!$G$12)))</f>
        <v>0</v>
      </c>
      <c r="H21" s="99">
        <f>Оглавление!$G$14</f>
        <v>0</v>
      </c>
      <c r="I21" s="99">
        <f t="shared" si="0"/>
        <v>0</v>
      </c>
      <c r="J21" s="100">
        <f t="shared" si="1"/>
        <v>406490</v>
      </c>
      <c r="K21" s="33"/>
      <c r="L21" s="101">
        <f t="shared" si="2"/>
        <v>0</v>
      </c>
      <c r="M21" s="96" t="str">
        <f>VLOOKUP(A21,'Общая таблица'!A:G,7,0)</f>
        <v>Под заказ</v>
      </c>
      <c r="N21" s="97" t="str">
        <f>VLOOKUP(A21,'Общая таблица'!A:H,8,0)</f>
        <v>O</v>
      </c>
    </row>
    <row r="22" spans="1:14" x14ac:dyDescent="0.25">
      <c r="A22" s="35" t="s">
        <v>71</v>
      </c>
      <c r="B22" s="102" t="s">
        <v>72</v>
      </c>
      <c r="C22" s="30" t="s">
        <v>73</v>
      </c>
      <c r="D22" s="31">
        <f>VLOOKUP(A22,'Общая таблица'!A:D,4,0)</f>
        <v>28990</v>
      </c>
      <c r="E22" s="32" t="str">
        <f>VLOOKUP(A22,'Общая таблица'!A:E,5,0)</f>
        <v>BEST</v>
      </c>
      <c r="F22" s="32" t="s">
        <v>53</v>
      </c>
      <c r="G22" s="99">
        <f>IF(E22="GOOD",Оглавление!$G$10,IF(E22="BETTER",Оглавление!$G$11,IF(E22="BEST",Оглавление!$G$12)))</f>
        <v>0</v>
      </c>
      <c r="H22" s="99">
        <f>Оглавление!$G$14</f>
        <v>0</v>
      </c>
      <c r="I22" s="99">
        <f t="shared" si="0"/>
        <v>0</v>
      </c>
      <c r="J22" s="100">
        <f t="shared" si="1"/>
        <v>28990</v>
      </c>
      <c r="K22" s="33"/>
      <c r="L22" s="101">
        <f t="shared" si="2"/>
        <v>0</v>
      </c>
      <c r="M22" s="96">
        <f>VLOOKUP(A22,'Общая таблица'!A:G,7,0)</f>
        <v>0</v>
      </c>
      <c r="N22" s="97" t="str">
        <f>VLOOKUP(A22,'Общая таблица'!A:H,8,0)</f>
        <v>C</v>
      </c>
    </row>
    <row r="23" spans="1:14" x14ac:dyDescent="0.25">
      <c r="A23" s="35" t="s">
        <v>74</v>
      </c>
      <c r="B23" s="102" t="s">
        <v>75</v>
      </c>
      <c r="C23" s="30" t="s">
        <v>76</v>
      </c>
      <c r="D23" s="31">
        <f>VLOOKUP(A23,'Общая таблица'!A:D,4,0)</f>
        <v>31890</v>
      </c>
      <c r="E23" s="32" t="str">
        <f>VLOOKUP(A23,'Общая таблица'!A:E,5,0)</f>
        <v>BEST</v>
      </c>
      <c r="F23" s="32" t="s">
        <v>53</v>
      </c>
      <c r="G23" s="99">
        <f>IF(E23="GOOD",Оглавление!$G$10,IF(E23="BETTER",Оглавление!$G$11,IF(E23="BEST",Оглавление!$G$12)))</f>
        <v>0</v>
      </c>
      <c r="H23" s="99">
        <f>Оглавление!$G$14</f>
        <v>0</v>
      </c>
      <c r="I23" s="99">
        <f t="shared" si="0"/>
        <v>0</v>
      </c>
      <c r="J23" s="100">
        <f t="shared" si="1"/>
        <v>31890</v>
      </c>
      <c r="K23" s="33"/>
      <c r="L23" s="101">
        <f t="shared" si="2"/>
        <v>0</v>
      </c>
      <c r="M23" s="96">
        <f>VLOOKUP(A23,'Общая таблица'!A:G,7,0)</f>
        <v>0</v>
      </c>
      <c r="N23" s="97" t="str">
        <f>VLOOKUP(A23,'Общая таблица'!A:H,8,0)</f>
        <v>C</v>
      </c>
    </row>
    <row r="24" spans="1:14" x14ac:dyDescent="0.25">
      <c r="A24" s="28" t="s">
        <v>77</v>
      </c>
      <c r="B24" s="36" t="s">
        <v>78</v>
      </c>
      <c r="C24" s="30" t="s">
        <v>79</v>
      </c>
      <c r="D24" s="31">
        <f>VLOOKUP(A24,'Общая таблица'!A:D,4,0)</f>
        <v>264190</v>
      </c>
      <c r="E24" s="32" t="str">
        <f>VLOOKUP(A24,'Общая таблица'!A:E,5,0)</f>
        <v>BEST</v>
      </c>
      <c r="F24" s="32" t="s">
        <v>49</v>
      </c>
      <c r="G24" s="99">
        <f>IF(E24="GOOD",Оглавление!$G$10,IF(E24="BETTER",Оглавление!$G$11,IF(E24="BEST",Оглавление!$G$12)))</f>
        <v>0</v>
      </c>
      <c r="H24" s="99">
        <f>Оглавление!$G$14</f>
        <v>0</v>
      </c>
      <c r="I24" s="99">
        <f t="shared" si="0"/>
        <v>0</v>
      </c>
      <c r="J24" s="100">
        <f t="shared" si="1"/>
        <v>264190</v>
      </c>
      <c r="K24" s="33"/>
      <c r="L24" s="101">
        <f t="shared" si="2"/>
        <v>0</v>
      </c>
      <c r="M24" s="96" t="str">
        <f>VLOOKUP(A24,'Общая таблица'!A:G,7,0)</f>
        <v>Под заказ</v>
      </c>
      <c r="N24" s="97" t="str">
        <f>VLOOKUP(A24,'Общая таблица'!A:H,8,0)</f>
        <v>O</v>
      </c>
    </row>
    <row r="25" spans="1:14" x14ac:dyDescent="0.25">
      <c r="A25" s="28" t="s">
        <v>80</v>
      </c>
      <c r="B25" s="36" t="s">
        <v>81</v>
      </c>
      <c r="C25" s="30" t="s">
        <v>82</v>
      </c>
      <c r="D25" s="31">
        <f>VLOOKUP(A25,'Общая таблица'!A:D,4,0)</f>
        <v>338090</v>
      </c>
      <c r="E25" s="32" t="str">
        <f>VLOOKUP(A25,'Общая таблица'!A:E,5,0)</f>
        <v>BEST</v>
      </c>
      <c r="F25" s="32" t="s">
        <v>49</v>
      </c>
      <c r="G25" s="99">
        <f>IF(E25="GOOD",Оглавление!$G$10,IF(E25="BETTER",Оглавление!$G$11,IF(E25="BEST",Оглавление!$G$12)))</f>
        <v>0</v>
      </c>
      <c r="H25" s="99">
        <f>Оглавление!$G$14</f>
        <v>0</v>
      </c>
      <c r="I25" s="99">
        <f t="shared" si="0"/>
        <v>0</v>
      </c>
      <c r="J25" s="100">
        <f t="shared" si="1"/>
        <v>338090</v>
      </c>
      <c r="K25" s="33"/>
      <c r="L25" s="101">
        <f t="shared" si="2"/>
        <v>0</v>
      </c>
      <c r="M25" s="96" t="str">
        <f>VLOOKUP(A25,'Общая таблица'!A:G,7,0)</f>
        <v>Под заказ</v>
      </c>
      <c r="N25" s="97" t="str">
        <f>VLOOKUP(A25,'Общая таблица'!A:H,8,0)</f>
        <v>O</v>
      </c>
    </row>
    <row r="26" spans="1:14" x14ac:dyDescent="0.25">
      <c r="A26" s="28" t="s">
        <v>83</v>
      </c>
      <c r="B26" s="36" t="s">
        <v>84</v>
      </c>
      <c r="C26" s="30" t="s">
        <v>85</v>
      </c>
      <c r="D26" s="31">
        <f>VLOOKUP(A26,'Общая таблица'!A:D,4,0)</f>
        <v>338090</v>
      </c>
      <c r="E26" s="32" t="str">
        <f>VLOOKUP(A26,'Общая таблица'!A:E,5,0)</f>
        <v>BEST</v>
      </c>
      <c r="F26" s="32" t="s">
        <v>49</v>
      </c>
      <c r="G26" s="99">
        <f>IF(E26="GOOD",Оглавление!$G$10,IF(E26="BETTER",Оглавление!$G$11,IF(E26="BEST",Оглавление!$G$12)))</f>
        <v>0</v>
      </c>
      <c r="H26" s="99">
        <f>Оглавление!$G$14</f>
        <v>0</v>
      </c>
      <c r="I26" s="99">
        <f t="shared" si="0"/>
        <v>0</v>
      </c>
      <c r="J26" s="100">
        <f t="shared" si="1"/>
        <v>338090</v>
      </c>
      <c r="K26" s="33"/>
      <c r="L26" s="101">
        <f t="shared" si="2"/>
        <v>0</v>
      </c>
      <c r="M26" s="96" t="str">
        <f>VLOOKUP(A26,'Общая таблица'!A:G,7,0)</f>
        <v>Под заказ</v>
      </c>
      <c r="N26" s="97" t="str">
        <f>VLOOKUP(A26,'Общая таблица'!A:H,8,0)</f>
        <v>O</v>
      </c>
    </row>
    <row r="27" spans="1:14" x14ac:dyDescent="0.25">
      <c r="A27" s="28" t="s">
        <v>86</v>
      </c>
      <c r="B27" s="36" t="s">
        <v>87</v>
      </c>
      <c r="C27" s="30" t="s">
        <v>88</v>
      </c>
      <c r="D27" s="31">
        <f>VLOOKUP(A27,'Общая таблица'!A:D,4,0)</f>
        <v>264190</v>
      </c>
      <c r="E27" s="32" t="str">
        <f>VLOOKUP(A27,'Общая таблица'!A:E,5,0)</f>
        <v>BEST</v>
      </c>
      <c r="F27" s="32" t="s">
        <v>49</v>
      </c>
      <c r="G27" s="99">
        <f>IF(E27="GOOD",Оглавление!$G$10,IF(E27="BETTER",Оглавление!$G$11,IF(E27="BEST",Оглавление!$G$12)))</f>
        <v>0</v>
      </c>
      <c r="H27" s="99">
        <f>Оглавление!$G$14</f>
        <v>0</v>
      </c>
      <c r="I27" s="99">
        <f t="shared" si="0"/>
        <v>0</v>
      </c>
      <c r="J27" s="100">
        <f t="shared" si="1"/>
        <v>264190</v>
      </c>
      <c r="K27" s="33"/>
      <c r="L27" s="101">
        <f t="shared" si="2"/>
        <v>0</v>
      </c>
      <c r="M27" s="96" t="str">
        <f>VLOOKUP(A27,'Общая таблица'!A:G,7,0)</f>
        <v>Под заказ</v>
      </c>
      <c r="N27" s="97" t="str">
        <f>VLOOKUP(A27,'Общая таблица'!A:H,8,0)</f>
        <v>O</v>
      </c>
    </row>
    <row r="28" spans="1:14" x14ac:dyDescent="0.25">
      <c r="A28" s="35" t="s">
        <v>89</v>
      </c>
      <c r="B28" s="98" t="s">
        <v>90</v>
      </c>
      <c r="C28" s="30" t="s">
        <v>91</v>
      </c>
      <c r="D28" s="31">
        <f>VLOOKUP(A28,'Общая таблица'!A:D,4,0)</f>
        <v>169990</v>
      </c>
      <c r="E28" s="32" t="str">
        <f>VLOOKUP(A28,'Общая таблица'!A:E,5,0)</f>
        <v>BEST</v>
      </c>
      <c r="F28" s="32" t="s">
        <v>53</v>
      </c>
      <c r="G28" s="99">
        <f>IF(E28="GOOD",Оглавление!$G$10,IF(E28="BETTER",Оглавление!$G$11,IF(E28="BEST",Оглавление!$G$12)))</f>
        <v>0</v>
      </c>
      <c r="H28" s="99">
        <f>Оглавление!$G$14</f>
        <v>0</v>
      </c>
      <c r="I28" s="99">
        <f t="shared" si="0"/>
        <v>0</v>
      </c>
      <c r="J28" s="100">
        <f t="shared" si="1"/>
        <v>169990</v>
      </c>
      <c r="K28" s="33"/>
      <c r="L28" s="101">
        <f t="shared" si="2"/>
        <v>0</v>
      </c>
      <c r="M28" s="96">
        <f>VLOOKUP(A28,'Общая таблица'!A:G,7,0)</f>
        <v>0</v>
      </c>
      <c r="N28" s="97" t="str">
        <f>VLOOKUP(A28,'Общая таблица'!A:H,8,0)</f>
        <v>C</v>
      </c>
    </row>
    <row r="29" spans="1:14" x14ac:dyDescent="0.25">
      <c r="A29" s="40" t="s">
        <v>92</v>
      </c>
      <c r="B29" s="98" t="s">
        <v>93</v>
      </c>
      <c r="C29" s="30" t="s">
        <v>94</v>
      </c>
      <c r="D29" s="31">
        <f>VLOOKUP(A29,'Общая таблица'!A:D,4,0)</f>
        <v>214290</v>
      </c>
      <c r="E29" s="32" t="str">
        <f>VLOOKUP(A29,'Общая таблица'!A:E,5,0)</f>
        <v>BEST</v>
      </c>
      <c r="F29" s="32" t="s">
        <v>53</v>
      </c>
      <c r="G29" s="99">
        <f>IF(E29="GOOD",Оглавление!$G$10,IF(E29="BETTER",Оглавление!$G$11,IF(E29="BEST",Оглавление!$G$12)))</f>
        <v>0</v>
      </c>
      <c r="H29" s="99">
        <f>Оглавление!$G$14</f>
        <v>0</v>
      </c>
      <c r="I29" s="99">
        <f t="shared" si="0"/>
        <v>0</v>
      </c>
      <c r="J29" s="100">
        <f t="shared" si="1"/>
        <v>214290</v>
      </c>
      <c r="K29" s="33"/>
      <c r="L29" s="101">
        <f t="shared" si="2"/>
        <v>0</v>
      </c>
      <c r="M29" s="96">
        <f>VLOOKUP(A29,'Общая таблица'!A:G,7,0)</f>
        <v>0</v>
      </c>
      <c r="N29" s="97" t="str">
        <f>VLOOKUP(A29,'Общая таблица'!A:H,8,0)</f>
        <v>B</v>
      </c>
    </row>
    <row r="30" spans="1:14" x14ac:dyDescent="0.25">
      <c r="A30" s="35" t="s">
        <v>96</v>
      </c>
      <c r="B30" s="98" t="s">
        <v>97</v>
      </c>
      <c r="C30" s="30" t="s">
        <v>98</v>
      </c>
      <c r="D30" s="31">
        <f>VLOOKUP(A30,'Общая таблица'!A:D,4,0)</f>
        <v>169990</v>
      </c>
      <c r="E30" s="32" t="str">
        <f>VLOOKUP(A30,'Общая таблица'!A:E,5,0)</f>
        <v>BEST</v>
      </c>
      <c r="F30" s="32" t="s">
        <v>53</v>
      </c>
      <c r="G30" s="99">
        <f>IF(E30="GOOD",Оглавление!$G$10,IF(E30="BETTER",Оглавление!$G$11,IF(E30="BEST",Оглавление!$G$12)))</f>
        <v>0</v>
      </c>
      <c r="H30" s="99">
        <f>Оглавление!$G$14</f>
        <v>0</v>
      </c>
      <c r="I30" s="99">
        <f t="shared" si="0"/>
        <v>0</v>
      </c>
      <c r="J30" s="100">
        <f t="shared" si="1"/>
        <v>169990</v>
      </c>
      <c r="K30" s="33"/>
      <c r="L30" s="101">
        <f t="shared" si="2"/>
        <v>0</v>
      </c>
      <c r="M30" s="96">
        <f>VLOOKUP(A30,'Общая таблица'!A:G,7,0)</f>
        <v>0</v>
      </c>
      <c r="N30" s="97" t="str">
        <f>VLOOKUP(A30,'Общая таблица'!A:H,8,0)</f>
        <v>C</v>
      </c>
    </row>
    <row r="31" spans="1:14" x14ac:dyDescent="0.25">
      <c r="A31" s="40" t="s">
        <v>99</v>
      </c>
      <c r="B31" s="98" t="s">
        <v>100</v>
      </c>
      <c r="C31" s="30" t="s">
        <v>101</v>
      </c>
      <c r="D31" s="31">
        <f>VLOOKUP(A31,'Общая таблица'!A:D,4,0)</f>
        <v>214290</v>
      </c>
      <c r="E31" s="32" t="str">
        <f>VLOOKUP(A31,'Общая таблица'!A:E,5,0)</f>
        <v>BEST</v>
      </c>
      <c r="F31" s="32" t="s">
        <v>53</v>
      </c>
      <c r="G31" s="99">
        <f>IF(E31="GOOD",Оглавление!$G$10,IF(E31="BETTER",Оглавление!$G$11,IF(E31="BEST",Оглавление!$G$12)))</f>
        <v>0</v>
      </c>
      <c r="H31" s="99">
        <f>Оглавление!$G$14</f>
        <v>0</v>
      </c>
      <c r="I31" s="99">
        <f t="shared" si="0"/>
        <v>0</v>
      </c>
      <c r="J31" s="100">
        <f t="shared" si="1"/>
        <v>214290</v>
      </c>
      <c r="K31" s="33"/>
      <c r="L31" s="101">
        <f t="shared" si="2"/>
        <v>0</v>
      </c>
      <c r="M31" s="96">
        <f>VLOOKUP(A31,'Общая таблица'!A:G,7,0)</f>
        <v>0</v>
      </c>
      <c r="N31" s="97" t="str">
        <f>VLOOKUP(A31,'Общая таблица'!A:H,8,0)</f>
        <v>C</v>
      </c>
    </row>
    <row r="32" spans="1:14" x14ac:dyDescent="0.25">
      <c r="A32" s="40" t="s">
        <v>102</v>
      </c>
      <c r="B32" s="98" t="s">
        <v>103</v>
      </c>
      <c r="C32" s="30" t="s">
        <v>104</v>
      </c>
      <c r="D32" s="31">
        <f>VLOOKUP(A32,'Общая таблица'!A:D,4,0)</f>
        <v>214290</v>
      </c>
      <c r="E32" s="32" t="str">
        <f>VLOOKUP(A32,'Общая таблица'!A:E,5,0)</f>
        <v>BEST</v>
      </c>
      <c r="F32" s="32" t="s">
        <v>53</v>
      </c>
      <c r="G32" s="99">
        <f>IF(E32="GOOD",Оглавление!$G$10,IF(E32="BETTER",Оглавление!$G$11,IF(E32="BEST",Оглавление!$G$12)))</f>
        <v>0</v>
      </c>
      <c r="H32" s="99">
        <f>Оглавление!$G$14</f>
        <v>0</v>
      </c>
      <c r="I32" s="99">
        <f t="shared" si="0"/>
        <v>0</v>
      </c>
      <c r="J32" s="100">
        <f t="shared" si="1"/>
        <v>214290</v>
      </c>
      <c r="K32" s="33"/>
      <c r="L32" s="101">
        <f t="shared" si="2"/>
        <v>0</v>
      </c>
      <c r="M32" s="96">
        <f>VLOOKUP(A32,'Общая таблица'!A:G,7,0)</f>
        <v>0</v>
      </c>
      <c r="N32" s="97" t="str">
        <f>VLOOKUP(A32,'Общая таблица'!A:H,8,0)</f>
        <v>C</v>
      </c>
    </row>
    <row r="33" spans="1:14" x14ac:dyDescent="0.25">
      <c r="A33" s="40" t="s">
        <v>105</v>
      </c>
      <c r="B33" s="98" t="s">
        <v>106</v>
      </c>
      <c r="C33" s="30" t="s">
        <v>107</v>
      </c>
      <c r="D33" s="31">
        <f>VLOOKUP(A33,'Общая таблица'!A:D,4,0)</f>
        <v>214290</v>
      </c>
      <c r="E33" s="32" t="str">
        <f>VLOOKUP(A33,'Общая таблица'!A:E,5,0)</f>
        <v>BEST</v>
      </c>
      <c r="F33" s="32" t="s">
        <v>53</v>
      </c>
      <c r="G33" s="99">
        <f>IF(E33="GOOD",Оглавление!$G$10,IF(E33="BETTER",Оглавление!$G$11,IF(E33="BEST",Оглавление!$G$12)))</f>
        <v>0</v>
      </c>
      <c r="H33" s="99">
        <f>Оглавление!$G$14</f>
        <v>0</v>
      </c>
      <c r="I33" s="99">
        <f t="shared" si="0"/>
        <v>0</v>
      </c>
      <c r="J33" s="100">
        <f t="shared" si="1"/>
        <v>214290</v>
      </c>
      <c r="K33" s="33"/>
      <c r="L33" s="101">
        <f t="shared" si="2"/>
        <v>0</v>
      </c>
      <c r="M33" s="96">
        <f>VLOOKUP(A33,'Общая таблица'!A:G,7,0)</f>
        <v>0</v>
      </c>
      <c r="N33" s="97" t="str">
        <f>VLOOKUP(A33,'Общая таблица'!A:H,8,0)</f>
        <v>C</v>
      </c>
    </row>
    <row r="34" spans="1:14" x14ac:dyDescent="0.25">
      <c r="A34" s="28" t="s">
        <v>108</v>
      </c>
      <c r="B34" s="36" t="s">
        <v>109</v>
      </c>
      <c r="C34" s="30" t="s">
        <v>110</v>
      </c>
      <c r="D34" s="31">
        <f>VLOOKUP(A34,'Общая таблица'!A:D,4,0)</f>
        <v>181090</v>
      </c>
      <c r="E34" s="32" t="str">
        <f>VLOOKUP(A34,'Общая таблица'!A:E,5,0)</f>
        <v>BEST</v>
      </c>
      <c r="F34" s="32" t="s">
        <v>53</v>
      </c>
      <c r="G34" s="99">
        <f>IF(E34="GOOD",Оглавление!$G$10,IF(E34="BETTER",Оглавление!$G$11,IF(E34="BEST",Оглавление!$G$12)))</f>
        <v>0</v>
      </c>
      <c r="H34" s="99">
        <f>Оглавление!$G$14</f>
        <v>0</v>
      </c>
      <c r="I34" s="99">
        <f t="shared" si="0"/>
        <v>0</v>
      </c>
      <c r="J34" s="100">
        <f t="shared" si="1"/>
        <v>181090</v>
      </c>
      <c r="K34" s="33"/>
      <c r="L34" s="101">
        <f t="shared" si="2"/>
        <v>0</v>
      </c>
      <c r="M34" s="96">
        <f>VLOOKUP(A34,'Общая таблица'!A:G,7,0)</f>
        <v>0</v>
      </c>
      <c r="N34" s="97" t="str">
        <f>VLOOKUP(A34,'Общая таблица'!A:H,8,0)</f>
        <v>B</v>
      </c>
    </row>
    <row r="35" spans="1:14" x14ac:dyDescent="0.25">
      <c r="A35" s="28" t="s">
        <v>111</v>
      </c>
      <c r="B35" s="36" t="s">
        <v>112</v>
      </c>
      <c r="C35" s="30" t="s">
        <v>113</v>
      </c>
      <c r="D35" s="31">
        <f>VLOOKUP(A35,'Общая таблица'!A:D,4,0)</f>
        <v>181090</v>
      </c>
      <c r="E35" s="32" t="str">
        <f>VLOOKUP(A35,'Общая таблица'!A:E,5,0)</f>
        <v>BEST</v>
      </c>
      <c r="F35" s="32" t="s">
        <v>53</v>
      </c>
      <c r="G35" s="99">
        <f>IF(E35="GOOD",Оглавление!$G$10,IF(E35="BETTER",Оглавление!$G$11,IF(E35="BEST",Оглавление!$G$12)))</f>
        <v>0</v>
      </c>
      <c r="H35" s="99">
        <f>Оглавление!$G$14</f>
        <v>0</v>
      </c>
      <c r="I35" s="99">
        <f t="shared" si="0"/>
        <v>0</v>
      </c>
      <c r="J35" s="100">
        <f t="shared" si="1"/>
        <v>181090</v>
      </c>
      <c r="K35" s="33"/>
      <c r="L35" s="101">
        <f t="shared" si="2"/>
        <v>0</v>
      </c>
      <c r="M35" s="96">
        <f>VLOOKUP(A35,'Общая таблица'!A:G,7,0)</f>
        <v>0</v>
      </c>
      <c r="N35" s="97" t="str">
        <f>VLOOKUP(A35,'Общая таблица'!A:H,8,0)</f>
        <v>C</v>
      </c>
    </row>
    <row r="36" spans="1:14" x14ac:dyDescent="0.25">
      <c r="A36" s="28" t="s">
        <v>114</v>
      </c>
      <c r="B36" s="36" t="s">
        <v>115</v>
      </c>
      <c r="C36" s="30" t="s">
        <v>116</v>
      </c>
      <c r="D36" s="31">
        <f>VLOOKUP(A36,'Общая таблица'!A:D,4,0)</f>
        <v>201290</v>
      </c>
      <c r="E36" s="32" t="str">
        <f>VLOOKUP(A36,'Общая таблица'!A:E,5,0)</f>
        <v>BEST</v>
      </c>
      <c r="F36" s="32" t="s">
        <v>117</v>
      </c>
      <c r="G36" s="99">
        <f>IF(E36="GOOD",Оглавление!$G$10,IF(E36="BETTER",Оглавление!$G$11,IF(E36="BEST",Оглавление!$G$12)))</f>
        <v>0</v>
      </c>
      <c r="H36" s="99">
        <f>Оглавление!$G$14</f>
        <v>0</v>
      </c>
      <c r="I36" s="99">
        <f t="shared" si="0"/>
        <v>0</v>
      </c>
      <c r="J36" s="100">
        <f t="shared" si="1"/>
        <v>201290</v>
      </c>
      <c r="K36" s="33"/>
      <c r="L36" s="101">
        <f t="shared" si="2"/>
        <v>0</v>
      </c>
      <c r="M36" s="96">
        <f>VLOOKUP(A36,'Общая таблица'!A:G,7,0)</f>
        <v>0</v>
      </c>
      <c r="N36" s="97" t="str">
        <f>VLOOKUP(A36,'Общая таблица'!A:H,8,0)</f>
        <v>C</v>
      </c>
    </row>
    <row r="37" spans="1:14" x14ac:dyDescent="0.25">
      <c r="A37" s="28" t="s">
        <v>118</v>
      </c>
      <c r="B37" s="36" t="s">
        <v>119</v>
      </c>
      <c r="C37" s="30" t="s">
        <v>120</v>
      </c>
      <c r="D37" s="31">
        <f>VLOOKUP(A37,'Общая таблица'!A:D,4,0)</f>
        <v>201290</v>
      </c>
      <c r="E37" s="32" t="str">
        <f>VLOOKUP(A37,'Общая таблица'!A:E,5,0)</f>
        <v>BEST</v>
      </c>
      <c r="F37" s="32" t="s">
        <v>117</v>
      </c>
      <c r="G37" s="99">
        <f>IF(E37="GOOD",Оглавление!$G$10,IF(E37="BETTER",Оглавление!$G$11,IF(E37="BEST",Оглавление!$G$12)))</f>
        <v>0</v>
      </c>
      <c r="H37" s="99">
        <f>Оглавление!$G$14</f>
        <v>0</v>
      </c>
      <c r="I37" s="99">
        <f t="shared" si="0"/>
        <v>0</v>
      </c>
      <c r="J37" s="100">
        <f t="shared" si="1"/>
        <v>201290</v>
      </c>
      <c r="K37" s="33"/>
      <c r="L37" s="101">
        <f t="shared" si="2"/>
        <v>0</v>
      </c>
      <c r="M37" s="96">
        <f>VLOOKUP(A37,'Общая таблица'!A:G,7,0)</f>
        <v>0</v>
      </c>
      <c r="N37" s="97" t="str">
        <f>VLOOKUP(A37,'Общая таблица'!A:H,8,0)</f>
        <v>C</v>
      </c>
    </row>
    <row r="38" spans="1:14" x14ac:dyDescent="0.25">
      <c r="A38" s="40" t="s">
        <v>121</v>
      </c>
      <c r="B38" s="98" t="s">
        <v>122</v>
      </c>
      <c r="C38" s="30" t="s">
        <v>123</v>
      </c>
      <c r="D38" s="31">
        <f>VLOOKUP(A38,'Общая таблица'!A:D,4,0)</f>
        <v>106190</v>
      </c>
      <c r="E38" s="32" t="str">
        <f>VLOOKUP(A38,'Общая таблица'!A:E,5,0)</f>
        <v>BEST</v>
      </c>
      <c r="F38" s="32" t="s">
        <v>53</v>
      </c>
      <c r="G38" s="99">
        <f>IF(E38="GOOD",Оглавление!$G$10,IF(E38="BETTER",Оглавление!$G$11,IF(E38="BEST",Оглавление!$G$12)))</f>
        <v>0</v>
      </c>
      <c r="H38" s="99">
        <f>Оглавление!$G$14</f>
        <v>0</v>
      </c>
      <c r="I38" s="99">
        <f t="shared" si="0"/>
        <v>0</v>
      </c>
      <c r="J38" s="100">
        <f t="shared" si="1"/>
        <v>106190</v>
      </c>
      <c r="K38" s="33"/>
      <c r="L38" s="101">
        <f t="shared" si="2"/>
        <v>0</v>
      </c>
      <c r="M38" s="96">
        <f>VLOOKUP(A38,'Общая таблица'!A:G,7,0)</f>
        <v>0</v>
      </c>
      <c r="N38" s="97" t="str">
        <f>VLOOKUP(A38,'Общая таблица'!A:H,8,0)</f>
        <v>B</v>
      </c>
    </row>
    <row r="39" spans="1:14" x14ac:dyDescent="0.25">
      <c r="A39" s="40" t="s">
        <v>124</v>
      </c>
      <c r="B39" s="98" t="s">
        <v>125</v>
      </c>
      <c r="C39" s="30" t="s">
        <v>126</v>
      </c>
      <c r="D39" s="31">
        <f>VLOOKUP(A39,'Общая таблица'!A:D,4,0)</f>
        <v>110890</v>
      </c>
      <c r="E39" s="32" t="str">
        <f>VLOOKUP(A39,'Общая таблица'!A:E,5,0)</f>
        <v>BEST</v>
      </c>
      <c r="F39" s="32" t="s">
        <v>53</v>
      </c>
      <c r="G39" s="99">
        <f>IF(E39="GOOD",Оглавление!$G$10,IF(E39="BETTER",Оглавление!$G$11,IF(E39="BEST",Оглавление!$G$12)))</f>
        <v>0</v>
      </c>
      <c r="H39" s="99">
        <f>Оглавление!$G$14</f>
        <v>0</v>
      </c>
      <c r="I39" s="99">
        <f t="shared" si="0"/>
        <v>0</v>
      </c>
      <c r="J39" s="100">
        <f t="shared" si="1"/>
        <v>110890</v>
      </c>
      <c r="K39" s="33"/>
      <c r="L39" s="101">
        <f t="shared" si="2"/>
        <v>0</v>
      </c>
      <c r="M39" s="96">
        <f>VLOOKUP(A39,'Общая таблица'!A:G,7,0)</f>
        <v>0</v>
      </c>
      <c r="N39" s="97" t="str">
        <f>VLOOKUP(A39,'Общая таблица'!A:H,8,0)</f>
        <v>B</v>
      </c>
    </row>
    <row r="40" spans="1:14" ht="17.100000000000001" customHeight="1" x14ac:dyDescent="0.25">
      <c r="A40" s="28" t="s">
        <v>127</v>
      </c>
      <c r="B40" s="98" t="s">
        <v>128</v>
      </c>
      <c r="C40" s="41" t="s">
        <v>129</v>
      </c>
      <c r="D40" s="31">
        <f>VLOOKUP(A40,'Общая таблица'!A:D,4,0)</f>
        <v>249490</v>
      </c>
      <c r="E40" s="32" t="str">
        <f>VLOOKUP(A40,'Общая таблица'!A:E,5,0)</f>
        <v>BEST</v>
      </c>
      <c r="F40" s="32" t="s">
        <v>117</v>
      </c>
      <c r="G40" s="99">
        <f>IF(E40="GOOD",Оглавление!$G$10,IF(E40="BETTER",Оглавление!$G$11,IF(E40="BEST",Оглавление!$G$12)))</f>
        <v>0</v>
      </c>
      <c r="H40" s="99">
        <f>Оглавление!$G$14</f>
        <v>0</v>
      </c>
      <c r="I40" s="99">
        <f t="shared" si="0"/>
        <v>0</v>
      </c>
      <c r="J40" s="100">
        <f t="shared" si="1"/>
        <v>249490</v>
      </c>
      <c r="K40" s="33"/>
      <c r="L40" s="101">
        <f t="shared" si="2"/>
        <v>0</v>
      </c>
      <c r="M40" s="96">
        <f>VLOOKUP(A40,'Общая таблица'!A:G,7,0)</f>
        <v>0</v>
      </c>
      <c r="N40" s="97" t="str">
        <f>VLOOKUP(A40,'Общая таблица'!A:H,8,0)</f>
        <v>B</v>
      </c>
    </row>
    <row r="41" spans="1:14" x14ac:dyDescent="0.25">
      <c r="A41" s="28" t="s">
        <v>130</v>
      </c>
      <c r="B41" s="98" t="s">
        <v>131</v>
      </c>
      <c r="C41" s="41" t="s">
        <v>132</v>
      </c>
      <c r="D41" s="31">
        <f>VLOOKUP(A41,'Общая таблица'!A:D,4,0)</f>
        <v>249490</v>
      </c>
      <c r="E41" s="32" t="str">
        <f>VLOOKUP(A41,'Общая таблица'!A:E,5,0)</f>
        <v>BEST</v>
      </c>
      <c r="F41" s="32" t="s">
        <v>117</v>
      </c>
      <c r="G41" s="99">
        <f>IF(E41="GOOD",Оглавление!$G$10,IF(E41="BETTER",Оглавление!$G$11,IF(E41="BEST",Оглавление!$G$12)))</f>
        <v>0</v>
      </c>
      <c r="H41" s="99">
        <f>Оглавление!$G$14</f>
        <v>0</v>
      </c>
      <c r="I41" s="99">
        <f t="shared" si="0"/>
        <v>0</v>
      </c>
      <c r="J41" s="100">
        <f t="shared" si="1"/>
        <v>249490</v>
      </c>
      <c r="K41" s="33"/>
      <c r="L41" s="101">
        <f t="shared" si="2"/>
        <v>0</v>
      </c>
      <c r="M41" s="96">
        <f>VLOOKUP(A41,'Общая таблица'!A:G,7,0)</f>
        <v>0</v>
      </c>
      <c r="N41" s="97" t="str">
        <f>VLOOKUP(A41,'Общая таблица'!A:H,8,0)</f>
        <v>B</v>
      </c>
    </row>
    <row r="42" spans="1:14" x14ac:dyDescent="0.25">
      <c r="A42" s="28" t="s">
        <v>133</v>
      </c>
      <c r="B42" s="98" t="s">
        <v>134</v>
      </c>
      <c r="C42" s="41" t="s">
        <v>135</v>
      </c>
      <c r="D42" s="31">
        <f>VLOOKUP(A42,'Общая таблица'!A:D,4,0)</f>
        <v>249490</v>
      </c>
      <c r="E42" s="32" t="str">
        <f>VLOOKUP(A42,'Общая таблица'!A:E,5,0)</f>
        <v>BEST</v>
      </c>
      <c r="F42" s="32" t="s">
        <v>117</v>
      </c>
      <c r="G42" s="99">
        <f>IF(E42="GOOD",Оглавление!$G$10,IF(E42="BETTER",Оглавление!$G$11,IF(E42="BEST",Оглавление!$G$12)))</f>
        <v>0</v>
      </c>
      <c r="H42" s="99">
        <f>Оглавление!$G$14</f>
        <v>0</v>
      </c>
      <c r="I42" s="99">
        <f t="shared" si="0"/>
        <v>0</v>
      </c>
      <c r="J42" s="100">
        <f t="shared" si="1"/>
        <v>249490</v>
      </c>
      <c r="K42" s="33"/>
      <c r="L42" s="101">
        <f t="shared" si="2"/>
        <v>0</v>
      </c>
      <c r="M42" s="96">
        <f>VLOOKUP(A42,'Общая таблица'!A:G,7,0)</f>
        <v>0</v>
      </c>
      <c r="N42" s="97" t="str">
        <f>VLOOKUP(A42,'Общая таблица'!A:H,8,0)</f>
        <v>B</v>
      </c>
    </row>
    <row r="43" spans="1:14" x14ac:dyDescent="0.25">
      <c r="A43" s="28" t="s">
        <v>136</v>
      </c>
      <c r="B43" s="98" t="s">
        <v>137</v>
      </c>
      <c r="C43" s="30" t="s">
        <v>138</v>
      </c>
      <c r="D43" s="31">
        <f>VLOOKUP(A43,'Общая таблица'!A:D,4,0)</f>
        <v>107090</v>
      </c>
      <c r="E43" s="32" t="str">
        <f>VLOOKUP(A43,'Общая таблица'!A:E,5,0)</f>
        <v>BEST</v>
      </c>
      <c r="F43" s="32" t="s">
        <v>53</v>
      </c>
      <c r="G43" s="99">
        <f>IF(E43="GOOD",Оглавление!$G$10,IF(E43="BETTER",Оглавление!$G$11,IF(E43="BEST",Оглавление!$G$12)))</f>
        <v>0</v>
      </c>
      <c r="H43" s="99">
        <f>Оглавление!$G$14</f>
        <v>0</v>
      </c>
      <c r="I43" s="99">
        <f t="shared" si="0"/>
        <v>0</v>
      </c>
      <c r="J43" s="100">
        <f t="shared" si="1"/>
        <v>107090</v>
      </c>
      <c r="K43" s="33"/>
      <c r="L43" s="101">
        <f t="shared" si="2"/>
        <v>0</v>
      </c>
      <c r="M43" s="96" t="str">
        <f>VLOOKUP(A43,'Общая таблица'!A:G,7,0)</f>
        <v>Под заказ</v>
      </c>
      <c r="N43" s="97" t="str">
        <f>VLOOKUP(A43,'Общая таблица'!A:H,8,0)</f>
        <v>O</v>
      </c>
    </row>
    <row r="44" spans="1:14" x14ac:dyDescent="0.25">
      <c r="A44" s="28" t="s">
        <v>139</v>
      </c>
      <c r="B44" s="98" t="s">
        <v>140</v>
      </c>
      <c r="C44" s="30" t="s">
        <v>141</v>
      </c>
      <c r="D44" s="31">
        <f>VLOOKUP(A44,'Общая таблица'!A:D,4,0)</f>
        <v>120090</v>
      </c>
      <c r="E44" s="32" t="str">
        <f>VLOOKUP(A44,'Общая таблица'!A:E,5,0)</f>
        <v>BEST</v>
      </c>
      <c r="F44" s="32" t="s">
        <v>53</v>
      </c>
      <c r="G44" s="99">
        <f>IF(E44="GOOD",Оглавление!$G$10,IF(E44="BETTER",Оглавление!$G$11,IF(E44="BEST",Оглавление!$G$12)))</f>
        <v>0</v>
      </c>
      <c r="H44" s="99">
        <f>Оглавление!$G$14</f>
        <v>0</v>
      </c>
      <c r="I44" s="99">
        <f t="shared" si="0"/>
        <v>0</v>
      </c>
      <c r="J44" s="100">
        <f t="shared" si="1"/>
        <v>120090</v>
      </c>
      <c r="K44" s="33"/>
      <c r="L44" s="101">
        <f t="shared" si="2"/>
        <v>0</v>
      </c>
      <c r="M44" s="96" t="str">
        <f>VLOOKUP(A44,'Общая таблица'!A:G,7,0)</f>
        <v>Под заказ</v>
      </c>
      <c r="N44" s="97" t="str">
        <f>VLOOKUP(A44,'Общая таблица'!A:H,8,0)</f>
        <v>O</v>
      </c>
    </row>
    <row r="45" spans="1:14" x14ac:dyDescent="0.25">
      <c r="A45" s="28" t="s">
        <v>142</v>
      </c>
      <c r="B45" s="98" t="s">
        <v>143</v>
      </c>
      <c r="C45" s="30" t="s">
        <v>144</v>
      </c>
      <c r="D45" s="31">
        <f>VLOOKUP(A45,'Общая таблица'!A:D,4,0)</f>
        <v>160790</v>
      </c>
      <c r="E45" s="32" t="str">
        <f>VLOOKUP(A45,'Общая таблица'!A:E,5,0)</f>
        <v>BEST</v>
      </c>
      <c r="F45" s="32" t="s">
        <v>117</v>
      </c>
      <c r="G45" s="99">
        <f>IF(E45="GOOD",Оглавление!$G$10,IF(E45="BETTER",Оглавление!$G$11,IF(E45="BEST",Оглавление!$G$12)))</f>
        <v>0</v>
      </c>
      <c r="H45" s="99">
        <f>Оглавление!$G$14</f>
        <v>0</v>
      </c>
      <c r="I45" s="99">
        <f t="shared" si="0"/>
        <v>0</v>
      </c>
      <c r="J45" s="100">
        <f t="shared" si="1"/>
        <v>160790</v>
      </c>
      <c r="K45" s="33"/>
      <c r="L45" s="101">
        <f t="shared" si="2"/>
        <v>0</v>
      </c>
      <c r="M45" s="96" t="str">
        <f>VLOOKUP(A45,'Общая таблица'!A:G,7,0)</f>
        <v>Под заказ</v>
      </c>
      <c r="N45" s="97" t="str">
        <f>VLOOKUP(A45,'Общая таблица'!A:H,8,0)</f>
        <v>O</v>
      </c>
    </row>
    <row r="46" spans="1:14" x14ac:dyDescent="0.25">
      <c r="A46" s="28" t="s">
        <v>145</v>
      </c>
      <c r="B46" s="98" t="s">
        <v>146</v>
      </c>
      <c r="C46" s="30" t="s">
        <v>147</v>
      </c>
      <c r="D46" s="31">
        <f>VLOOKUP(A46,'Общая таблица'!A:D,4,0)</f>
        <v>177290</v>
      </c>
      <c r="E46" s="32" t="str">
        <f>VLOOKUP(A46,'Общая таблица'!A:E,5,0)</f>
        <v>BEST</v>
      </c>
      <c r="F46" s="32" t="s">
        <v>117</v>
      </c>
      <c r="G46" s="99">
        <f>IF(E46="GOOD",Оглавление!$G$10,IF(E46="BETTER",Оглавление!$G$11,IF(E46="BEST",Оглавление!$G$12)))</f>
        <v>0</v>
      </c>
      <c r="H46" s="99">
        <f>Оглавление!$G$14</f>
        <v>0</v>
      </c>
      <c r="I46" s="99">
        <f t="shared" si="0"/>
        <v>0</v>
      </c>
      <c r="J46" s="100">
        <f t="shared" si="1"/>
        <v>177290</v>
      </c>
      <c r="K46" s="33"/>
      <c r="L46" s="101">
        <f t="shared" si="2"/>
        <v>0</v>
      </c>
      <c r="M46" s="96">
        <f>VLOOKUP(A46,'Общая таблица'!A:G,7,0)</f>
        <v>0</v>
      </c>
      <c r="N46" s="97" t="str">
        <f>VLOOKUP(A46,'Общая таблица'!A:H,8,0)</f>
        <v>B</v>
      </c>
    </row>
    <row r="47" spans="1:14" x14ac:dyDescent="0.25">
      <c r="A47" s="28" t="s">
        <v>148</v>
      </c>
      <c r="B47" s="98" t="s">
        <v>149</v>
      </c>
      <c r="C47" s="30" t="s">
        <v>150</v>
      </c>
      <c r="D47" s="31">
        <f>VLOOKUP(A47,'Общая таблица'!A:D,4,0)</f>
        <v>149590</v>
      </c>
      <c r="E47" s="32" t="str">
        <f>VLOOKUP(A47,'Общая таблица'!A:E,5,0)</f>
        <v>BEST</v>
      </c>
      <c r="F47" s="32" t="s">
        <v>117</v>
      </c>
      <c r="G47" s="99">
        <f>IF(E47="GOOD",Оглавление!$G$10,IF(E47="BETTER",Оглавление!$G$11,IF(E47="BEST",Оглавление!$G$12)))</f>
        <v>0</v>
      </c>
      <c r="H47" s="99">
        <f>Оглавление!$G$14</f>
        <v>0</v>
      </c>
      <c r="I47" s="99">
        <f t="shared" si="0"/>
        <v>0</v>
      </c>
      <c r="J47" s="100">
        <f t="shared" si="1"/>
        <v>149590</v>
      </c>
      <c r="K47" s="33"/>
      <c r="L47" s="101">
        <f t="shared" si="2"/>
        <v>0</v>
      </c>
      <c r="M47" s="96" t="str">
        <f>VLOOKUP(A47,'Общая таблица'!A:G,7,0)</f>
        <v>Под заказ</v>
      </c>
      <c r="N47" s="97" t="str">
        <f>VLOOKUP(A47,'Общая таблица'!A:H,8,0)</f>
        <v>O</v>
      </c>
    </row>
    <row r="48" spans="1:14" x14ac:dyDescent="0.25">
      <c r="A48" s="28" t="s">
        <v>151</v>
      </c>
      <c r="B48" s="98" t="s">
        <v>152</v>
      </c>
      <c r="C48" s="30" t="s">
        <v>153</v>
      </c>
      <c r="D48" s="31">
        <f>VLOOKUP(A48,'Общая таблица'!A:D,4,0)</f>
        <v>168090</v>
      </c>
      <c r="E48" s="32" t="str">
        <f>VLOOKUP(A48,'Общая таблица'!A:E,5,0)</f>
        <v>BEST</v>
      </c>
      <c r="F48" s="32" t="s">
        <v>117</v>
      </c>
      <c r="G48" s="99">
        <f>IF(E48="GOOD",Оглавление!$G$10,IF(E48="BETTER",Оглавление!$G$11,IF(E48="BEST",Оглавление!$G$12)))</f>
        <v>0</v>
      </c>
      <c r="H48" s="99">
        <f>Оглавление!$G$14</f>
        <v>0</v>
      </c>
      <c r="I48" s="99">
        <f t="shared" si="0"/>
        <v>0</v>
      </c>
      <c r="J48" s="100">
        <f t="shared" si="1"/>
        <v>168090</v>
      </c>
      <c r="K48" s="33"/>
      <c r="L48" s="101">
        <f t="shared" si="2"/>
        <v>0</v>
      </c>
      <c r="M48" s="96">
        <f>VLOOKUP(A48,'Общая таблица'!A:G,7,0)</f>
        <v>0</v>
      </c>
      <c r="N48" s="97" t="str">
        <f>VLOOKUP(A48,'Общая таблица'!A:H,8,0)</f>
        <v>B</v>
      </c>
    </row>
    <row r="49" spans="1:14" x14ac:dyDescent="0.25">
      <c r="A49" s="28" t="s">
        <v>154</v>
      </c>
      <c r="B49" s="98" t="s">
        <v>155</v>
      </c>
      <c r="C49" s="30" t="s">
        <v>156</v>
      </c>
      <c r="D49" s="31">
        <f>VLOOKUP(A49,'Общая таблица'!A:D,4,0)</f>
        <v>245690</v>
      </c>
      <c r="E49" s="32" t="str">
        <f>VLOOKUP(A49,'Общая таблица'!A:E,5,0)</f>
        <v>BEST</v>
      </c>
      <c r="F49" s="32" t="s">
        <v>117</v>
      </c>
      <c r="G49" s="99">
        <f>IF(E49="GOOD",Оглавление!$G$10,IF(E49="BETTER",Оглавление!$G$11,IF(E49="BEST",Оглавление!$G$12)))</f>
        <v>0</v>
      </c>
      <c r="H49" s="99">
        <f>Оглавление!$G$14</f>
        <v>0</v>
      </c>
      <c r="I49" s="99">
        <f t="shared" si="0"/>
        <v>0</v>
      </c>
      <c r="J49" s="100">
        <f t="shared" si="1"/>
        <v>245690</v>
      </c>
      <c r="K49" s="33"/>
      <c r="L49" s="101">
        <f t="shared" si="2"/>
        <v>0</v>
      </c>
      <c r="M49" s="96" t="str">
        <f>VLOOKUP(A49,'Общая таблица'!A:G,7,0)</f>
        <v>Под заказ</v>
      </c>
      <c r="N49" s="97" t="str">
        <f>VLOOKUP(A49,'Общая таблица'!A:H,8,0)</f>
        <v>O</v>
      </c>
    </row>
    <row r="50" spans="1:14" x14ac:dyDescent="0.25">
      <c r="A50" s="28" t="s">
        <v>157</v>
      </c>
      <c r="B50" s="98" t="s">
        <v>158</v>
      </c>
      <c r="C50" s="30" t="s">
        <v>159</v>
      </c>
      <c r="D50" s="31">
        <f>VLOOKUP(A50,'Общая таблица'!A:D,4,0)</f>
        <v>97890</v>
      </c>
      <c r="E50" s="32" t="str">
        <f>VLOOKUP(A50,'Общая таблица'!A:E,5,0)</f>
        <v>BEST</v>
      </c>
      <c r="F50" s="32" t="s">
        <v>53</v>
      </c>
      <c r="G50" s="99">
        <f>IF(E50="GOOD",Оглавление!$G$10,IF(E50="BETTER",Оглавление!$G$11,IF(E50="BEST",Оглавление!$G$12)))</f>
        <v>0</v>
      </c>
      <c r="H50" s="99">
        <f>Оглавление!$G$14</f>
        <v>0</v>
      </c>
      <c r="I50" s="99">
        <f t="shared" si="0"/>
        <v>0</v>
      </c>
      <c r="J50" s="100">
        <f t="shared" si="1"/>
        <v>97890</v>
      </c>
      <c r="K50" s="33"/>
      <c r="L50" s="101">
        <f t="shared" si="2"/>
        <v>0</v>
      </c>
      <c r="M50" s="96">
        <f>VLOOKUP(A50,'Общая таблица'!A:G,7,0)</f>
        <v>0</v>
      </c>
      <c r="N50" s="97" t="str">
        <f>VLOOKUP(A50,'Общая таблица'!A:H,8,0)</f>
        <v>B</v>
      </c>
    </row>
    <row r="51" spans="1:14" x14ac:dyDescent="0.25">
      <c r="A51" s="28" t="s">
        <v>160</v>
      </c>
      <c r="B51" s="98" t="s">
        <v>161</v>
      </c>
      <c r="C51" s="30" t="s">
        <v>162</v>
      </c>
      <c r="D51" s="31">
        <f>VLOOKUP(A51,'Общая таблица'!A:D,4,0)</f>
        <v>114590</v>
      </c>
      <c r="E51" s="32" t="str">
        <f>VLOOKUP(A51,'Общая таблица'!A:E,5,0)</f>
        <v>BEST</v>
      </c>
      <c r="F51" s="32" t="s">
        <v>53</v>
      </c>
      <c r="G51" s="99">
        <f>IF(E51="GOOD",Оглавление!$G$10,IF(E51="BETTER",Оглавление!$G$11,IF(E51="BEST",Оглавление!$G$12)))</f>
        <v>0</v>
      </c>
      <c r="H51" s="99">
        <f>Оглавление!$G$14</f>
        <v>0</v>
      </c>
      <c r="I51" s="99">
        <f t="shared" si="0"/>
        <v>0</v>
      </c>
      <c r="J51" s="100">
        <f t="shared" si="1"/>
        <v>114590</v>
      </c>
      <c r="K51" s="33"/>
      <c r="L51" s="101">
        <f t="shared" si="2"/>
        <v>0</v>
      </c>
      <c r="M51" s="96">
        <f>VLOOKUP(A51,'Общая таблица'!A:G,7,0)</f>
        <v>0</v>
      </c>
      <c r="N51" s="97" t="str">
        <f>VLOOKUP(A51,'Общая таблица'!A:H,8,0)</f>
        <v>B</v>
      </c>
    </row>
    <row r="52" spans="1:14" x14ac:dyDescent="0.25">
      <c r="A52" s="28" t="s">
        <v>163</v>
      </c>
      <c r="B52" s="98" t="s">
        <v>164</v>
      </c>
      <c r="C52" s="30" t="s">
        <v>165</v>
      </c>
      <c r="D52" s="31">
        <f>VLOOKUP(A52,'Общая таблица'!A:D,4,0)</f>
        <v>140390</v>
      </c>
      <c r="E52" s="32" t="str">
        <f>VLOOKUP(A52,'Общая таблица'!A:E,5,0)</f>
        <v>BEST</v>
      </c>
      <c r="F52" s="32" t="s">
        <v>53</v>
      </c>
      <c r="G52" s="99">
        <f>IF(E52="GOOD",Оглавление!$G$10,IF(E52="BETTER",Оглавление!$G$11,IF(E52="BEST",Оглавление!$G$12)))</f>
        <v>0</v>
      </c>
      <c r="H52" s="99">
        <f>Оглавление!$G$14</f>
        <v>0</v>
      </c>
      <c r="I52" s="99">
        <f t="shared" si="0"/>
        <v>0</v>
      </c>
      <c r="J52" s="100">
        <f t="shared" si="1"/>
        <v>140390</v>
      </c>
      <c r="K52" s="33"/>
      <c r="L52" s="101">
        <f t="shared" si="2"/>
        <v>0</v>
      </c>
      <c r="M52" s="96" t="str">
        <f>VLOOKUP(A52,'Общая таблица'!A:G,7,0)</f>
        <v>Под заказ</v>
      </c>
      <c r="N52" s="97" t="str">
        <f>VLOOKUP(A52,'Общая таблица'!A:H,8,0)</f>
        <v>O</v>
      </c>
    </row>
    <row r="53" spans="1:14" x14ac:dyDescent="0.25">
      <c r="A53" s="28" t="s">
        <v>166</v>
      </c>
      <c r="B53" s="98" t="s">
        <v>167</v>
      </c>
      <c r="C53" s="30" t="s">
        <v>168</v>
      </c>
      <c r="D53" s="31">
        <f>VLOOKUP(A53,'Общая таблица'!A:D,4,0)</f>
        <v>168090</v>
      </c>
      <c r="E53" s="32" t="str">
        <f>VLOOKUP(A53,'Общая таблица'!A:E,5,0)</f>
        <v>BEST</v>
      </c>
      <c r="F53" s="32" t="s">
        <v>117</v>
      </c>
      <c r="G53" s="99">
        <f>IF(E53="GOOD",Оглавление!$G$10,IF(E53="BETTER",Оглавление!$G$11,IF(E53="BEST",Оглавление!$G$12)))</f>
        <v>0</v>
      </c>
      <c r="H53" s="99">
        <f>Оглавление!$G$14</f>
        <v>0</v>
      </c>
      <c r="I53" s="99">
        <f t="shared" si="0"/>
        <v>0</v>
      </c>
      <c r="J53" s="100">
        <f t="shared" si="1"/>
        <v>168090</v>
      </c>
      <c r="K53" s="33"/>
      <c r="L53" s="101">
        <f t="shared" si="2"/>
        <v>0</v>
      </c>
      <c r="M53" s="96">
        <f>VLOOKUP(A53,'Общая таблица'!A:G,7,0)</f>
        <v>0</v>
      </c>
      <c r="N53" s="97" t="str">
        <f>VLOOKUP(A53,'Общая таблица'!A:H,8,0)</f>
        <v>A</v>
      </c>
    </row>
    <row r="54" spans="1:14" x14ac:dyDescent="0.25">
      <c r="A54" s="28" t="s">
        <v>170</v>
      </c>
      <c r="B54" s="42">
        <v>7612985659147</v>
      </c>
      <c r="C54" s="30" t="s">
        <v>171</v>
      </c>
      <c r="D54" s="31">
        <f>VLOOKUP(A54,'Общая таблица'!A:D,4,0)</f>
        <v>175490</v>
      </c>
      <c r="E54" s="32" t="str">
        <f>VLOOKUP(A54,'Общая таблица'!A:E,5,0)</f>
        <v>BEST</v>
      </c>
      <c r="F54" s="32" t="s">
        <v>117</v>
      </c>
      <c r="G54" s="99">
        <f>IF(E54="GOOD",Оглавление!$G$10,IF(E54="BETTER",Оглавление!$G$11,IF(E54="BEST",Оглавление!$G$12)))</f>
        <v>0</v>
      </c>
      <c r="H54" s="99">
        <f>Оглавление!$G$14</f>
        <v>0</v>
      </c>
      <c r="I54" s="99">
        <f t="shared" si="0"/>
        <v>0</v>
      </c>
      <c r="J54" s="100">
        <f t="shared" si="1"/>
        <v>175490</v>
      </c>
      <c r="K54" s="33"/>
      <c r="L54" s="101">
        <f t="shared" si="2"/>
        <v>0</v>
      </c>
      <c r="M54" s="96">
        <f>VLOOKUP(A54,'Общая таблица'!A:G,7,0)</f>
        <v>0</v>
      </c>
      <c r="N54" s="97" t="str">
        <f>VLOOKUP(A54,'Общая таблица'!A:H,8,0)</f>
        <v>A</v>
      </c>
    </row>
    <row r="55" spans="1:14" x14ac:dyDescent="0.25">
      <c r="A55" s="28" t="s">
        <v>172</v>
      </c>
      <c r="B55" s="98" t="s">
        <v>173</v>
      </c>
      <c r="C55" s="30" t="s">
        <v>174</v>
      </c>
      <c r="D55" s="31">
        <f>VLOOKUP(A55,'Общая таблица'!A:D,4,0)</f>
        <v>160790</v>
      </c>
      <c r="E55" s="32" t="str">
        <f>VLOOKUP(A55,'Общая таблица'!A:E,5,0)</f>
        <v>BEST</v>
      </c>
      <c r="F55" s="32" t="s">
        <v>117</v>
      </c>
      <c r="G55" s="99">
        <f>IF(E55="GOOD",Оглавление!$G$10,IF(E55="BETTER",Оглавление!$G$11,IF(E55="BEST",Оглавление!$G$12)))</f>
        <v>0</v>
      </c>
      <c r="H55" s="99">
        <f>Оглавление!$G$14</f>
        <v>0</v>
      </c>
      <c r="I55" s="99">
        <f t="shared" si="0"/>
        <v>0</v>
      </c>
      <c r="J55" s="100">
        <f t="shared" si="1"/>
        <v>160790</v>
      </c>
      <c r="K55" s="33"/>
      <c r="L55" s="101">
        <f t="shared" si="2"/>
        <v>0</v>
      </c>
      <c r="M55" s="96">
        <f>VLOOKUP(A55,'Общая таблица'!A:G,7,0)</f>
        <v>0</v>
      </c>
      <c r="N55" s="97" t="str">
        <f>VLOOKUP(A55,'Общая таблица'!A:H,8,0)</f>
        <v>A</v>
      </c>
    </row>
    <row r="56" spans="1:14" x14ac:dyDescent="0.25">
      <c r="A56" s="28" t="s">
        <v>175</v>
      </c>
      <c r="B56" s="98" t="s">
        <v>176</v>
      </c>
      <c r="C56" s="30" t="s">
        <v>177</v>
      </c>
      <c r="D56" s="31">
        <f>VLOOKUP(A56,'Общая таблица'!A:D,4,0)</f>
        <v>133090</v>
      </c>
      <c r="E56" s="32" t="str">
        <f>VLOOKUP(A56,'Общая таблица'!A:E,5,0)</f>
        <v>BEST</v>
      </c>
      <c r="F56" s="32" t="s">
        <v>53</v>
      </c>
      <c r="G56" s="99">
        <f>IF(E56="GOOD",Оглавление!$G$10,IF(E56="BETTER",Оглавление!$G$11,IF(E56="BEST",Оглавление!$G$12)))</f>
        <v>0</v>
      </c>
      <c r="H56" s="99">
        <f>Оглавление!$G$14</f>
        <v>0</v>
      </c>
      <c r="I56" s="99">
        <f t="shared" si="0"/>
        <v>0</v>
      </c>
      <c r="J56" s="100">
        <f t="shared" si="1"/>
        <v>133090</v>
      </c>
      <c r="K56" s="33"/>
      <c r="L56" s="101">
        <f t="shared" si="2"/>
        <v>0</v>
      </c>
      <c r="M56" s="96">
        <f>VLOOKUP(A56,'Общая таблица'!A:G,7,0)</f>
        <v>0</v>
      </c>
      <c r="N56" s="97" t="str">
        <f>VLOOKUP(A56,'Общая таблица'!A:H,8,0)</f>
        <v>A</v>
      </c>
    </row>
    <row r="57" spans="1:14" x14ac:dyDescent="0.25">
      <c r="A57" s="28" t="s">
        <v>178</v>
      </c>
      <c r="B57" s="98" t="s">
        <v>179</v>
      </c>
      <c r="C57" s="30" t="s">
        <v>180</v>
      </c>
      <c r="D57" s="31">
        <f>VLOOKUP(A57,'Общая таблица'!A:D,4,0)</f>
        <v>116390</v>
      </c>
      <c r="E57" s="32" t="str">
        <f>VLOOKUP(A57,'Общая таблица'!A:E,5,0)</f>
        <v>BEST</v>
      </c>
      <c r="F57" s="32" t="s">
        <v>53</v>
      </c>
      <c r="G57" s="99">
        <f>IF(E57="GOOD",Оглавление!$G$10,IF(E57="BETTER",Оглавление!$G$11,IF(E57="BEST",Оглавление!$G$12)))</f>
        <v>0</v>
      </c>
      <c r="H57" s="99">
        <f>Оглавление!$G$14</f>
        <v>0</v>
      </c>
      <c r="I57" s="99">
        <f t="shared" si="0"/>
        <v>0</v>
      </c>
      <c r="J57" s="100">
        <f t="shared" si="1"/>
        <v>116390</v>
      </c>
      <c r="K57" s="33"/>
      <c r="L57" s="101">
        <f t="shared" si="2"/>
        <v>0</v>
      </c>
      <c r="M57" s="96">
        <f>VLOOKUP(A57,'Общая таблица'!A:G,7,0)</f>
        <v>0</v>
      </c>
      <c r="N57" s="97" t="str">
        <f>VLOOKUP(A57,'Общая таблица'!A:H,8,0)</f>
        <v>A</v>
      </c>
    </row>
    <row r="58" spans="1:14" x14ac:dyDescent="0.25">
      <c r="A58" s="28" t="s">
        <v>181</v>
      </c>
      <c r="B58" s="98" t="s">
        <v>182</v>
      </c>
      <c r="C58" s="30" t="s">
        <v>183</v>
      </c>
      <c r="D58" s="31">
        <f>VLOOKUP(A58,'Общая таблица'!A:D,4,0)</f>
        <v>133090</v>
      </c>
      <c r="E58" s="32" t="s">
        <v>34</v>
      </c>
      <c r="F58" s="32" t="s">
        <v>53</v>
      </c>
      <c r="G58" s="99">
        <f>IF(E58="GOOD",Оглавление!$G$10,IF(E58="BETTER",Оглавление!$G$11,IF(E58="BEST",Оглавление!$G$12)))</f>
        <v>0</v>
      </c>
      <c r="H58" s="99">
        <f>Оглавление!$G$14</f>
        <v>0</v>
      </c>
      <c r="I58" s="99">
        <f t="shared" si="0"/>
        <v>0</v>
      </c>
      <c r="J58" s="100">
        <f t="shared" si="1"/>
        <v>133090</v>
      </c>
      <c r="K58" s="33"/>
      <c r="L58" s="101">
        <f t="shared" si="2"/>
        <v>0</v>
      </c>
      <c r="M58" s="97" t="str">
        <f>VLOOKUP(A58,'Общая таблица'!A:G,7,0)</f>
        <v>Новинка 2022 года</v>
      </c>
      <c r="N58" s="97" t="str">
        <f>VLOOKUP(A58,'Общая таблица'!A:H,8,0)</f>
        <v>D</v>
      </c>
    </row>
    <row r="59" spans="1:14" x14ac:dyDescent="0.25">
      <c r="A59" s="28" t="s">
        <v>186</v>
      </c>
      <c r="B59" s="98" t="s">
        <v>187</v>
      </c>
      <c r="C59" s="30" t="s">
        <v>188</v>
      </c>
      <c r="D59" s="31">
        <f>VLOOKUP(A59,'Общая таблица'!A:D,4,0)</f>
        <v>47990</v>
      </c>
      <c r="E59" s="32" t="str">
        <f>VLOOKUP(A59,'Общая таблица'!A:E,5,0)</f>
        <v>BETTER</v>
      </c>
      <c r="F59" s="32" t="s">
        <v>53</v>
      </c>
      <c r="G59" s="99">
        <f>IF(E59="GOOD",Оглавление!$G$10,IF(E59="BETTER",Оглавление!$G$11,IF(E59="BEST",Оглавление!$G$12)))</f>
        <v>0</v>
      </c>
      <c r="H59" s="99">
        <f>Оглавление!$G$14</f>
        <v>0</v>
      </c>
      <c r="I59" s="99">
        <f t="shared" si="0"/>
        <v>0</v>
      </c>
      <c r="J59" s="100">
        <f t="shared" si="1"/>
        <v>47990</v>
      </c>
      <c r="K59" s="33"/>
      <c r="L59" s="101">
        <f t="shared" si="2"/>
        <v>0</v>
      </c>
      <c r="M59" s="97" t="str">
        <f>VLOOKUP(A59,'Общая таблица'!A:G,7,0)</f>
        <v>До окончания стока</v>
      </c>
      <c r="N59" s="97" t="str">
        <f>VLOOKUP(A59,'Общая таблица'!A:H,8,0)</f>
        <v>E</v>
      </c>
    </row>
    <row r="60" spans="1:14" x14ac:dyDescent="0.25">
      <c r="A60" s="40" t="s">
        <v>192</v>
      </c>
      <c r="B60" s="98" t="s">
        <v>193</v>
      </c>
      <c r="C60" s="30" t="s">
        <v>194</v>
      </c>
      <c r="D60" s="31">
        <f>VLOOKUP(A60,'Общая таблица'!A:D,4,0)</f>
        <v>88690</v>
      </c>
      <c r="E60" s="32" t="str">
        <f>VLOOKUP(A60,'Общая таблица'!A:E,5,0)</f>
        <v>BEST</v>
      </c>
      <c r="F60" s="32" t="s">
        <v>53</v>
      </c>
      <c r="G60" s="99">
        <f>IF(E60="GOOD",Оглавление!$G$10,IF(E60="BETTER",Оглавление!$G$11,IF(E60="BEST",Оглавление!$G$12)))</f>
        <v>0</v>
      </c>
      <c r="H60" s="99">
        <f>Оглавление!$G$14</f>
        <v>0</v>
      </c>
      <c r="I60" s="99">
        <f t="shared" si="0"/>
        <v>0</v>
      </c>
      <c r="J60" s="100">
        <f t="shared" si="1"/>
        <v>88690</v>
      </c>
      <c r="K60" s="33"/>
      <c r="L60" s="101">
        <f t="shared" si="2"/>
        <v>0</v>
      </c>
      <c r="M60" s="96">
        <f>VLOOKUP(A60,'Общая таблица'!A:G,7,0)</f>
        <v>0</v>
      </c>
      <c r="N60" s="97" t="str">
        <f>VLOOKUP(A60,'Общая таблица'!A:H,8,0)</f>
        <v>A</v>
      </c>
    </row>
    <row r="61" spans="1:14" x14ac:dyDescent="0.25">
      <c r="A61" s="28" t="s">
        <v>195</v>
      </c>
      <c r="B61" s="98" t="s">
        <v>196</v>
      </c>
      <c r="C61" s="30" t="s">
        <v>197</v>
      </c>
      <c r="D61" s="31">
        <f>VLOOKUP(A61,'Общая таблица'!A:D,4,0)</f>
        <v>282690</v>
      </c>
      <c r="E61" s="32" t="str">
        <f>VLOOKUP(A61,'Общая таблица'!A:E,5,0)</f>
        <v>BEST</v>
      </c>
      <c r="F61" s="32" t="s">
        <v>198</v>
      </c>
      <c r="G61" s="99">
        <f>IF(E61="GOOD",Оглавление!$G$10,IF(E61="BETTER",Оглавление!$G$11,IF(E61="BEST",Оглавление!$G$12)))</f>
        <v>0</v>
      </c>
      <c r="H61" s="99">
        <f>Оглавление!$G$14</f>
        <v>0</v>
      </c>
      <c r="I61" s="99">
        <f t="shared" si="0"/>
        <v>0</v>
      </c>
      <c r="J61" s="100">
        <f t="shared" si="1"/>
        <v>282690</v>
      </c>
      <c r="K61" s="33"/>
      <c r="L61" s="101">
        <f t="shared" si="2"/>
        <v>0</v>
      </c>
      <c r="M61" s="96" t="str">
        <f>VLOOKUP(A61,'Общая таблица'!A:G,7,0)</f>
        <v>Под заказ</v>
      </c>
      <c r="N61" s="97" t="str">
        <f>VLOOKUP(A61,'Общая таблица'!A:H,8,0)</f>
        <v>O</v>
      </c>
    </row>
    <row r="62" spans="1:14" x14ac:dyDescent="0.25">
      <c r="A62" s="28" t="s">
        <v>199</v>
      </c>
      <c r="B62" s="98" t="s">
        <v>200</v>
      </c>
      <c r="C62" s="30" t="s">
        <v>201</v>
      </c>
      <c r="D62" s="31">
        <f>VLOOKUP(A62,'Общая таблица'!A:D,4,0)</f>
        <v>282690</v>
      </c>
      <c r="E62" s="32" t="str">
        <f>VLOOKUP(A62,'Общая таблица'!A:E,5,0)</f>
        <v>BEST</v>
      </c>
      <c r="F62" s="32" t="s">
        <v>198</v>
      </c>
      <c r="G62" s="99">
        <f>IF(E62="GOOD",Оглавление!$G$10,IF(E62="BETTER",Оглавление!$G$11,IF(E62="BEST",Оглавление!$G$12)))</f>
        <v>0</v>
      </c>
      <c r="H62" s="99">
        <f>Оглавление!$G$14</f>
        <v>0</v>
      </c>
      <c r="I62" s="99">
        <f t="shared" si="0"/>
        <v>0</v>
      </c>
      <c r="J62" s="100">
        <f t="shared" si="1"/>
        <v>282690</v>
      </c>
      <c r="K62" s="33"/>
      <c r="L62" s="101">
        <f t="shared" si="2"/>
        <v>0</v>
      </c>
      <c r="M62" s="96" t="str">
        <f>VLOOKUP(A62,'Общая таблица'!A:G,7,0)</f>
        <v>Под заказ</v>
      </c>
      <c r="N62" s="97" t="str">
        <f>VLOOKUP(A62,'Общая таблица'!A:H,8,0)</f>
        <v>O</v>
      </c>
    </row>
    <row r="63" spans="1:14" x14ac:dyDescent="0.25">
      <c r="A63" s="28" t="s">
        <v>202</v>
      </c>
      <c r="B63" s="42">
        <v>7612985698948</v>
      </c>
      <c r="C63" s="43" t="s">
        <v>203</v>
      </c>
      <c r="D63" s="31">
        <f>VLOOKUP(A63,'Общая таблица'!A:D,4,0)</f>
        <v>256790</v>
      </c>
      <c r="E63" s="32" t="str">
        <f>VLOOKUP(A63,'Общая таблица'!A:E,5,0)</f>
        <v>BEST</v>
      </c>
      <c r="F63" s="32" t="s">
        <v>198</v>
      </c>
      <c r="G63" s="99">
        <f>IF(E63="GOOD",Оглавление!$G$10,IF(E63="BETTER",Оглавление!$G$11,IF(E63="BEST",Оглавление!$G$12)))</f>
        <v>0</v>
      </c>
      <c r="H63" s="99">
        <f>Оглавление!$G$14</f>
        <v>0</v>
      </c>
      <c r="I63" s="99">
        <f t="shared" si="0"/>
        <v>0</v>
      </c>
      <c r="J63" s="100">
        <f t="shared" si="1"/>
        <v>256790</v>
      </c>
      <c r="K63" s="33"/>
      <c r="L63" s="101">
        <f t="shared" si="2"/>
        <v>0</v>
      </c>
      <c r="M63" s="96" t="str">
        <f>VLOOKUP(A63,'Общая таблица'!A:G,7,0)</f>
        <v>Под заказ</v>
      </c>
      <c r="N63" s="97" t="str">
        <f>VLOOKUP(A63,'Общая таблица'!A:H,8,0)</f>
        <v>O</v>
      </c>
    </row>
    <row r="64" spans="1:14" x14ac:dyDescent="0.25">
      <c r="A64" s="35" t="s">
        <v>204</v>
      </c>
      <c r="B64" s="102" t="s">
        <v>205</v>
      </c>
      <c r="C64" s="30" t="s">
        <v>206</v>
      </c>
      <c r="D64" s="31">
        <f>VLOOKUP(A64,'Общая таблица'!A:D,4,0)</f>
        <v>131990</v>
      </c>
      <c r="E64" s="32" t="str">
        <f>VLOOKUP(A64,'Общая таблица'!A:E,5,0)</f>
        <v>BEST</v>
      </c>
      <c r="F64" s="32" t="s">
        <v>207</v>
      </c>
      <c r="G64" s="99">
        <f>IF(E64="GOOD",Оглавление!$G$10,IF(E64="BETTER",Оглавление!$G$11,IF(E64="BEST",Оглавление!$G$12)))</f>
        <v>0</v>
      </c>
      <c r="H64" s="99">
        <f>Оглавление!$G$14</f>
        <v>0</v>
      </c>
      <c r="I64" s="99">
        <f t="shared" si="0"/>
        <v>0</v>
      </c>
      <c r="J64" s="100">
        <f t="shared" si="1"/>
        <v>131990</v>
      </c>
      <c r="K64" s="33"/>
      <c r="L64" s="101">
        <f t="shared" si="2"/>
        <v>0</v>
      </c>
      <c r="M64" s="97" t="str">
        <f>VLOOKUP(A64,'Общая таблица'!A:G,7,0)</f>
        <v>До окончания стока</v>
      </c>
      <c r="N64" s="97" t="str">
        <f>VLOOKUP(A64,'Общая таблица'!A:H,8,0)</f>
        <v>E</v>
      </c>
    </row>
    <row r="65" spans="1:14" x14ac:dyDescent="0.25">
      <c r="A65" s="35" t="s">
        <v>208</v>
      </c>
      <c r="B65" s="102" t="s">
        <v>209</v>
      </c>
      <c r="C65" s="30" t="s">
        <v>210</v>
      </c>
      <c r="D65" s="31">
        <f>VLOOKUP(A65,'Общая таблица'!A:D,4,0)</f>
        <v>11390</v>
      </c>
      <c r="E65" s="32" t="str">
        <f>VLOOKUP(A65,'Общая таблица'!A:E,5,0)</f>
        <v>BETTER</v>
      </c>
      <c r="F65" s="32" t="s">
        <v>35</v>
      </c>
      <c r="G65" s="99">
        <f>IF(E65="GOOD",Оглавление!$G$10,IF(E65="BETTER",Оглавление!$G$11,IF(E65="BEST",Оглавление!$G$12)))</f>
        <v>0</v>
      </c>
      <c r="H65" s="99">
        <f>Оглавление!$G$14</f>
        <v>0</v>
      </c>
      <c r="I65" s="99">
        <f t="shared" si="0"/>
        <v>0</v>
      </c>
      <c r="J65" s="100">
        <f t="shared" si="1"/>
        <v>11390</v>
      </c>
      <c r="K65" s="33"/>
      <c r="L65" s="101">
        <f t="shared" si="2"/>
        <v>0</v>
      </c>
      <c r="M65" s="97" t="str">
        <f>VLOOKUP(A65,'Общая таблица'!A:G,7,0)</f>
        <v>До окончания стока</v>
      </c>
      <c r="N65" s="97" t="str">
        <f>VLOOKUP(A65,'Общая таблица'!A:H,8,0)</f>
        <v>E</v>
      </c>
    </row>
    <row r="66" spans="1:14" x14ac:dyDescent="0.25">
      <c r="A66" s="35" t="s">
        <v>211</v>
      </c>
      <c r="B66" s="102" t="s">
        <v>212</v>
      </c>
      <c r="C66" s="30" t="s">
        <v>213</v>
      </c>
      <c r="D66" s="31">
        <f>VLOOKUP(A66,'Общая таблица'!A:D,4,0)</f>
        <v>11390</v>
      </c>
      <c r="E66" s="32" t="str">
        <f>VLOOKUP(A66,'Общая таблица'!A:E,5,0)</f>
        <v>BETTER</v>
      </c>
      <c r="F66" s="32" t="s">
        <v>35</v>
      </c>
      <c r="G66" s="99">
        <f>IF(E66="GOOD",Оглавление!$G$10,IF(E66="BETTER",Оглавление!$G$11,IF(E66="BEST",Оглавление!$G$12)))</f>
        <v>0</v>
      </c>
      <c r="H66" s="99">
        <f>Оглавление!$G$14</f>
        <v>0</v>
      </c>
      <c r="I66" s="99">
        <f t="shared" si="0"/>
        <v>0</v>
      </c>
      <c r="J66" s="100">
        <f t="shared" si="1"/>
        <v>11390</v>
      </c>
      <c r="K66" s="33"/>
      <c r="L66" s="101">
        <f t="shared" si="2"/>
        <v>0</v>
      </c>
      <c r="M66" s="97" t="str">
        <f>VLOOKUP(A66,'Общая таблица'!A:G,7,0)</f>
        <v>До окончания стока</v>
      </c>
      <c r="N66" s="97" t="str">
        <f>VLOOKUP(A66,'Общая таблица'!A:H,8,0)</f>
        <v>E</v>
      </c>
    </row>
    <row r="67" spans="1:14" x14ac:dyDescent="0.25">
      <c r="A67" s="35" t="s">
        <v>214</v>
      </c>
      <c r="B67" s="102" t="s">
        <v>215</v>
      </c>
      <c r="C67" s="30" t="s">
        <v>216</v>
      </c>
      <c r="D67" s="31">
        <f>VLOOKUP(A67,'Общая таблица'!A:D,4,0)</f>
        <v>13190</v>
      </c>
      <c r="E67" s="32" t="str">
        <f>VLOOKUP(A67,'Общая таблица'!A:E,5,0)</f>
        <v>BETTER</v>
      </c>
      <c r="F67" s="32" t="s">
        <v>35</v>
      </c>
      <c r="G67" s="99">
        <f>IF(E67="GOOD",Оглавление!$G$10,IF(E67="BETTER",Оглавление!$G$11,IF(E67="BEST",Оглавление!$G$12)))</f>
        <v>0</v>
      </c>
      <c r="H67" s="99">
        <f>Оглавление!$G$14</f>
        <v>0</v>
      </c>
      <c r="I67" s="99">
        <f t="shared" si="0"/>
        <v>0</v>
      </c>
      <c r="J67" s="100">
        <f t="shared" si="1"/>
        <v>13190</v>
      </c>
      <c r="K67" s="33"/>
      <c r="L67" s="101">
        <f t="shared" si="2"/>
        <v>0</v>
      </c>
      <c r="M67" s="97" t="str">
        <f>VLOOKUP(A67,'Общая таблица'!A:G,7,0)</f>
        <v>До окончания стока</v>
      </c>
      <c r="N67" s="97" t="str">
        <f>VLOOKUP(A67,'Общая таблица'!A:H,8,0)</f>
        <v>E</v>
      </c>
    </row>
    <row r="68" spans="1:14" x14ac:dyDescent="0.25">
      <c r="A68" s="35" t="s">
        <v>217</v>
      </c>
      <c r="B68" s="102" t="s">
        <v>218</v>
      </c>
      <c r="C68" s="30" t="s">
        <v>219</v>
      </c>
      <c r="D68" s="31">
        <f>VLOOKUP(A68,'Общая таблица'!A:D,4,0)</f>
        <v>13190</v>
      </c>
      <c r="E68" s="32" t="str">
        <f>VLOOKUP(A68,'Общая таблица'!A:E,5,0)</f>
        <v>BETTER</v>
      </c>
      <c r="F68" s="32" t="s">
        <v>35</v>
      </c>
      <c r="G68" s="99">
        <f>IF(E68="GOOD",Оглавление!$G$10,IF(E68="BETTER",Оглавление!$G$11,IF(E68="BEST",Оглавление!$G$12)))</f>
        <v>0</v>
      </c>
      <c r="H68" s="99">
        <f>Оглавление!$G$14</f>
        <v>0</v>
      </c>
      <c r="I68" s="99">
        <f t="shared" si="0"/>
        <v>0</v>
      </c>
      <c r="J68" s="100">
        <f t="shared" si="1"/>
        <v>13190</v>
      </c>
      <c r="K68" s="33"/>
      <c r="L68" s="101">
        <f t="shared" si="2"/>
        <v>0</v>
      </c>
      <c r="M68" s="97" t="str">
        <f>VLOOKUP(A68,'Общая таблица'!A:G,7,0)</f>
        <v>До окончания стока</v>
      </c>
      <c r="N68" s="97" t="str">
        <f>VLOOKUP(A68,'Общая таблица'!A:H,8,0)</f>
        <v>E</v>
      </c>
    </row>
    <row r="69" spans="1:14" x14ac:dyDescent="0.25">
      <c r="A69" s="35" t="s">
        <v>220</v>
      </c>
      <c r="B69" s="98" t="s">
        <v>221</v>
      </c>
      <c r="C69" s="30" t="s">
        <v>222</v>
      </c>
      <c r="D69" s="31">
        <f>VLOOKUP(A69,'Общая таблица'!A:D,4,0)</f>
        <v>13190</v>
      </c>
      <c r="E69" s="32" t="str">
        <f>VLOOKUP(A69,'Общая таблица'!A:E,5,0)</f>
        <v>BETTER</v>
      </c>
      <c r="F69" s="32" t="s">
        <v>35</v>
      </c>
      <c r="G69" s="99">
        <f>IF(E69="GOOD",Оглавление!$G$10,IF(E69="BETTER",Оглавление!$G$11,IF(E69="BEST",Оглавление!$G$12)))</f>
        <v>0</v>
      </c>
      <c r="H69" s="99">
        <f>Оглавление!$G$14</f>
        <v>0</v>
      </c>
      <c r="I69" s="99">
        <f t="shared" si="0"/>
        <v>0</v>
      </c>
      <c r="J69" s="100">
        <f t="shared" si="1"/>
        <v>13190</v>
      </c>
      <c r="K69" s="33"/>
      <c r="L69" s="101">
        <f t="shared" si="2"/>
        <v>0</v>
      </c>
      <c r="M69" s="97" t="str">
        <f>VLOOKUP(A69,'Общая таблица'!A:G,7,0)</f>
        <v>До окончания стока</v>
      </c>
      <c r="N69" s="97" t="str">
        <f>VLOOKUP(A69,'Общая таблица'!A:H,8,0)</f>
        <v>E</v>
      </c>
    </row>
    <row r="70" spans="1:14" x14ac:dyDescent="0.25">
      <c r="A70" s="35" t="s">
        <v>223</v>
      </c>
      <c r="B70" s="98" t="s">
        <v>224</v>
      </c>
      <c r="C70" s="30" t="s">
        <v>225</v>
      </c>
      <c r="D70" s="31">
        <f>VLOOKUP(A70,'Общая таблица'!A:D,4,0)</f>
        <v>13190</v>
      </c>
      <c r="E70" s="32" t="str">
        <f>VLOOKUP(A70,'Общая таблица'!A:E,5,0)</f>
        <v>BETTER</v>
      </c>
      <c r="F70" s="32" t="s">
        <v>35</v>
      </c>
      <c r="G70" s="99">
        <f>IF(E70="GOOD",Оглавление!$G$10,IF(E70="BETTER",Оглавление!$G$11,IF(E70="BEST",Оглавление!$G$12)))</f>
        <v>0</v>
      </c>
      <c r="H70" s="99">
        <f>Оглавление!$G$14</f>
        <v>0</v>
      </c>
      <c r="I70" s="99">
        <f t="shared" si="0"/>
        <v>0</v>
      </c>
      <c r="J70" s="100">
        <f t="shared" si="1"/>
        <v>13190</v>
      </c>
      <c r="K70" s="33"/>
      <c r="L70" s="101">
        <f t="shared" si="2"/>
        <v>0</v>
      </c>
      <c r="M70" s="97" t="str">
        <f>VLOOKUP(A70,'Общая таблица'!A:G,7,0)</f>
        <v>До окончания стока</v>
      </c>
      <c r="N70" s="97" t="str">
        <f>VLOOKUP(A70,'Общая таблица'!A:H,8,0)</f>
        <v>E</v>
      </c>
    </row>
    <row r="71" spans="1:14" x14ac:dyDescent="0.25">
      <c r="A71" s="35" t="s">
        <v>226</v>
      </c>
      <c r="B71" s="98" t="s">
        <v>227</v>
      </c>
      <c r="C71" s="30" t="s">
        <v>228</v>
      </c>
      <c r="D71" s="31">
        <f>VLOOKUP(A71,'Общая таблица'!A:D,4,0)</f>
        <v>13190</v>
      </c>
      <c r="E71" s="32" t="str">
        <f>VLOOKUP(A71,'Общая таблица'!A:E,5,0)</f>
        <v>BETTER</v>
      </c>
      <c r="F71" s="32" t="s">
        <v>35</v>
      </c>
      <c r="G71" s="99">
        <f>IF(E71="GOOD",Оглавление!$G$10,IF(E71="BETTER",Оглавление!$G$11,IF(E71="BEST",Оглавление!$G$12)))</f>
        <v>0</v>
      </c>
      <c r="H71" s="99">
        <f>Оглавление!$G$14</f>
        <v>0</v>
      </c>
      <c r="I71" s="99">
        <f t="shared" si="0"/>
        <v>0</v>
      </c>
      <c r="J71" s="100">
        <f t="shared" si="1"/>
        <v>13190</v>
      </c>
      <c r="K71" s="33"/>
      <c r="L71" s="101">
        <f t="shared" si="2"/>
        <v>0</v>
      </c>
      <c r="M71" s="97" t="str">
        <f>VLOOKUP(A71,'Общая таблица'!A:G,7,0)</f>
        <v>До окончания стока</v>
      </c>
      <c r="N71" s="97" t="str">
        <f>VLOOKUP(A71,'Общая таблица'!A:H,8,0)</f>
        <v>E</v>
      </c>
    </row>
    <row r="72" spans="1:14" x14ac:dyDescent="0.25">
      <c r="A72" s="35" t="s">
        <v>229</v>
      </c>
      <c r="B72" s="98" t="s">
        <v>230</v>
      </c>
      <c r="C72" s="30" t="s">
        <v>231</v>
      </c>
      <c r="D72" s="31">
        <f>VLOOKUP(A72,'Общая таблица'!A:D,4,0)</f>
        <v>11390</v>
      </c>
      <c r="E72" s="32" t="str">
        <f>VLOOKUP(A72,'Общая таблица'!A:E,5,0)</f>
        <v>BETTER</v>
      </c>
      <c r="F72" s="32" t="s">
        <v>35</v>
      </c>
      <c r="G72" s="99">
        <f>IF(E72="GOOD",Оглавление!$G$10,IF(E72="BETTER",Оглавление!$G$11,IF(E72="BEST",Оглавление!$G$12)))</f>
        <v>0</v>
      </c>
      <c r="H72" s="99">
        <f>Оглавление!$G$14</f>
        <v>0</v>
      </c>
      <c r="I72" s="99">
        <f t="shared" si="0"/>
        <v>0</v>
      </c>
      <c r="J72" s="100">
        <f t="shared" si="1"/>
        <v>11390</v>
      </c>
      <c r="K72" s="33"/>
      <c r="L72" s="101">
        <f t="shared" si="2"/>
        <v>0</v>
      </c>
      <c r="M72" s="97" t="str">
        <f>VLOOKUP(A72,'Общая таблица'!A:G,7,0)</f>
        <v>До окончания стока</v>
      </c>
      <c r="N72" s="97" t="str">
        <f>VLOOKUP(A72,'Общая таблица'!A:H,8,0)</f>
        <v>E</v>
      </c>
    </row>
    <row r="73" spans="1:14" x14ac:dyDescent="0.25">
      <c r="A73" s="35" t="s">
        <v>232</v>
      </c>
      <c r="B73" s="102" t="s">
        <v>233</v>
      </c>
      <c r="C73" s="30" t="s">
        <v>234</v>
      </c>
      <c r="D73" s="31">
        <f>VLOOKUP(A73,'Общая таблица'!A:D,4,0)</f>
        <v>17090</v>
      </c>
      <c r="E73" s="32" t="str">
        <f>VLOOKUP(A73,'Общая таблица'!A:E,5,0)</f>
        <v>BETTER</v>
      </c>
      <c r="F73" s="32" t="s">
        <v>35</v>
      </c>
      <c r="G73" s="99">
        <f>IF(E73="GOOD",Оглавление!$G$10,IF(E73="BETTER",Оглавление!$G$11,IF(E73="BEST",Оглавление!$G$12)))</f>
        <v>0</v>
      </c>
      <c r="H73" s="99">
        <f>Оглавление!$G$14</f>
        <v>0</v>
      </c>
      <c r="I73" s="99">
        <f t="shared" si="0"/>
        <v>0</v>
      </c>
      <c r="J73" s="100">
        <f t="shared" si="1"/>
        <v>17090</v>
      </c>
      <c r="K73" s="33"/>
      <c r="L73" s="101">
        <f t="shared" si="2"/>
        <v>0</v>
      </c>
      <c r="M73" s="96">
        <f>VLOOKUP(A73,'Общая таблица'!A:G,7,0)</f>
        <v>0</v>
      </c>
      <c r="N73" s="97" t="str">
        <f>VLOOKUP(A73,'Общая таблица'!A:H,8,0)</f>
        <v>C</v>
      </c>
    </row>
    <row r="74" spans="1:14" x14ac:dyDescent="0.25">
      <c r="A74" s="35" t="s">
        <v>235</v>
      </c>
      <c r="B74" s="102" t="s">
        <v>236</v>
      </c>
      <c r="C74" s="30" t="s">
        <v>237</v>
      </c>
      <c r="D74" s="31">
        <f>VLOOKUP(A74,'Общая таблица'!A:D,4,0)</f>
        <v>11090</v>
      </c>
      <c r="E74" s="32" t="str">
        <f>VLOOKUP(A74,'Общая таблица'!A:E,5,0)</f>
        <v>BETTER</v>
      </c>
      <c r="F74" s="32" t="s">
        <v>35</v>
      </c>
      <c r="G74" s="99">
        <f>IF(E74="GOOD",Оглавление!$G$10,IF(E74="BETTER",Оглавление!$G$11,IF(E74="BEST",Оглавление!$G$12)))</f>
        <v>0</v>
      </c>
      <c r="H74" s="99">
        <f>Оглавление!$G$14</f>
        <v>0</v>
      </c>
      <c r="I74" s="99">
        <f t="shared" si="0"/>
        <v>0</v>
      </c>
      <c r="J74" s="100">
        <f t="shared" si="1"/>
        <v>11090</v>
      </c>
      <c r="K74" s="33"/>
      <c r="L74" s="101">
        <f t="shared" si="2"/>
        <v>0</v>
      </c>
      <c r="M74" s="97" t="str">
        <f>VLOOKUP(A74,'Общая таблица'!A:G,7,0)</f>
        <v>До окончания стока</v>
      </c>
      <c r="N74" s="97" t="str">
        <f>VLOOKUP(A74,'Общая таблица'!A:H,8,0)</f>
        <v>E</v>
      </c>
    </row>
    <row r="75" spans="1:14" x14ac:dyDescent="0.25">
      <c r="A75" s="35" t="s">
        <v>238</v>
      </c>
      <c r="B75" s="102" t="s">
        <v>239</v>
      </c>
      <c r="C75" s="30" t="s">
        <v>240</v>
      </c>
      <c r="D75" s="31">
        <f>VLOOKUP(A75,'Общая таблица'!A:D,4,0)</f>
        <v>11090</v>
      </c>
      <c r="E75" s="32" t="str">
        <f>VLOOKUP(A75,'Общая таблица'!A:E,5,0)</f>
        <v>BETTER</v>
      </c>
      <c r="F75" s="32" t="s">
        <v>35</v>
      </c>
      <c r="G75" s="99">
        <f>IF(E75="GOOD",Оглавление!$G$10,IF(E75="BETTER",Оглавление!$G$11,IF(E75="BEST",Оглавление!$G$12)))</f>
        <v>0</v>
      </c>
      <c r="H75" s="99">
        <f>Оглавление!$G$14</f>
        <v>0</v>
      </c>
      <c r="I75" s="99">
        <f t="shared" si="0"/>
        <v>0</v>
      </c>
      <c r="J75" s="100">
        <f t="shared" si="1"/>
        <v>11090</v>
      </c>
      <c r="K75" s="33"/>
      <c r="L75" s="101">
        <f t="shared" si="2"/>
        <v>0</v>
      </c>
      <c r="M75" s="97" t="str">
        <f>VLOOKUP(A75,'Общая таблица'!A:G,7,0)</f>
        <v>До окончания стока</v>
      </c>
      <c r="N75" s="97" t="str">
        <f>VLOOKUP(A75,'Общая таблица'!A:H,8,0)</f>
        <v>E</v>
      </c>
    </row>
    <row r="76" spans="1:14" x14ac:dyDescent="0.25">
      <c r="A76" s="35" t="s">
        <v>241</v>
      </c>
      <c r="B76" s="102" t="s">
        <v>242</v>
      </c>
      <c r="C76" s="30" t="s">
        <v>243</v>
      </c>
      <c r="D76" s="31">
        <f>VLOOKUP(A76,'Общая таблица'!A:D,4,0)</f>
        <v>9990</v>
      </c>
      <c r="E76" s="32" t="str">
        <f>VLOOKUP(A76,'Общая таблица'!A:E,5,0)</f>
        <v>BETTER</v>
      </c>
      <c r="F76" s="32" t="s">
        <v>35</v>
      </c>
      <c r="G76" s="99">
        <f>IF(E76="GOOD",Оглавление!$G$10,IF(E76="BETTER",Оглавление!$G$11,IF(E76="BEST",Оглавление!$G$12)))</f>
        <v>0</v>
      </c>
      <c r="H76" s="99">
        <f>Оглавление!$G$14</f>
        <v>0</v>
      </c>
      <c r="I76" s="99">
        <f t="shared" si="0"/>
        <v>0</v>
      </c>
      <c r="J76" s="100">
        <f t="shared" si="1"/>
        <v>9990</v>
      </c>
      <c r="K76" s="33"/>
      <c r="L76" s="101">
        <f t="shared" si="2"/>
        <v>0</v>
      </c>
      <c r="M76" s="96">
        <f>VLOOKUP(A76,'Общая таблица'!A:G,7,0)</f>
        <v>0</v>
      </c>
      <c r="N76" s="97" t="str">
        <f>VLOOKUP(A76,'Общая таблица'!A:H,8,0)</f>
        <v>A</v>
      </c>
    </row>
    <row r="77" spans="1:14" x14ac:dyDescent="0.25">
      <c r="A77" s="35" t="s">
        <v>244</v>
      </c>
      <c r="B77" s="102" t="s">
        <v>245</v>
      </c>
      <c r="C77" s="30" t="s">
        <v>246</v>
      </c>
      <c r="D77" s="31">
        <f>VLOOKUP(A77,'Общая таблица'!A:D,4,0)</f>
        <v>8190</v>
      </c>
      <c r="E77" s="32" t="str">
        <f>VLOOKUP(A77,'Общая таблица'!A:E,5,0)</f>
        <v>GOOD</v>
      </c>
      <c r="F77" s="32" t="s">
        <v>35</v>
      </c>
      <c r="G77" s="99">
        <f>IF(E77="GOOD",Оглавление!$G$10,IF(E77="BETTER",Оглавление!$G$11,IF(E77="BEST",Оглавление!$G$12)))</f>
        <v>0</v>
      </c>
      <c r="H77" s="99">
        <f>Оглавление!$G$14</f>
        <v>0</v>
      </c>
      <c r="I77" s="99">
        <f t="shared" si="0"/>
        <v>0</v>
      </c>
      <c r="J77" s="100">
        <f t="shared" si="1"/>
        <v>8190</v>
      </c>
      <c r="K77" s="33"/>
      <c r="L77" s="101">
        <f t="shared" si="2"/>
        <v>0</v>
      </c>
      <c r="M77" s="96">
        <f>VLOOKUP(A77,'Общая таблица'!A:G,7,0)</f>
        <v>0</v>
      </c>
      <c r="N77" s="97" t="str">
        <f>VLOOKUP(A77,'Общая таблица'!A:H,8,0)</f>
        <v>A</v>
      </c>
    </row>
    <row r="78" spans="1:14" x14ac:dyDescent="0.25">
      <c r="A78" s="35" t="s">
        <v>248</v>
      </c>
      <c r="B78" s="102" t="s">
        <v>249</v>
      </c>
      <c r="C78" s="30" t="s">
        <v>250</v>
      </c>
      <c r="D78" s="31">
        <f>VLOOKUP(A78,'Общая таблица'!A:D,4,0)</f>
        <v>10090</v>
      </c>
      <c r="E78" s="32" t="str">
        <f>VLOOKUP(A78,'Общая таблица'!A:E,5,0)</f>
        <v>BETTER</v>
      </c>
      <c r="F78" s="32" t="s">
        <v>35</v>
      </c>
      <c r="G78" s="99">
        <f>IF(E78="GOOD",Оглавление!$G$10,IF(E78="BETTER",Оглавление!$G$11,IF(E78="BEST",Оглавление!$G$12)))</f>
        <v>0</v>
      </c>
      <c r="H78" s="99">
        <f>Оглавление!$G$14</f>
        <v>0</v>
      </c>
      <c r="I78" s="99">
        <f t="shared" si="0"/>
        <v>0</v>
      </c>
      <c r="J78" s="100">
        <f t="shared" si="1"/>
        <v>10090</v>
      </c>
      <c r="K78" s="33"/>
      <c r="L78" s="101">
        <f t="shared" si="2"/>
        <v>0</v>
      </c>
      <c r="M78" s="96">
        <f>VLOOKUP(A78,'Общая таблица'!A:G,7,0)</f>
        <v>0</v>
      </c>
      <c r="N78" s="97" t="str">
        <f>VLOOKUP(A78,'Общая таблица'!A:H,8,0)</f>
        <v>A</v>
      </c>
    </row>
    <row r="79" spans="1:14" x14ac:dyDescent="0.25">
      <c r="A79" s="35" t="s">
        <v>251</v>
      </c>
      <c r="B79" s="102" t="s">
        <v>252</v>
      </c>
      <c r="C79" s="30" t="s">
        <v>253</v>
      </c>
      <c r="D79" s="31">
        <f>VLOOKUP(A79,'Общая таблица'!A:D,4,0)</f>
        <v>10090</v>
      </c>
      <c r="E79" s="32" t="str">
        <f>VLOOKUP(A79,'Общая таблица'!A:E,5,0)</f>
        <v>BETTER</v>
      </c>
      <c r="F79" s="32" t="s">
        <v>35</v>
      </c>
      <c r="G79" s="99">
        <f>IF(E79="GOOD",Оглавление!$G$10,IF(E79="BETTER",Оглавление!$G$11,IF(E79="BEST",Оглавление!$G$12)))</f>
        <v>0</v>
      </c>
      <c r="H79" s="99">
        <f>Оглавление!$G$14</f>
        <v>0</v>
      </c>
      <c r="I79" s="99">
        <f t="shared" si="0"/>
        <v>0</v>
      </c>
      <c r="J79" s="100">
        <f t="shared" si="1"/>
        <v>10090</v>
      </c>
      <c r="K79" s="33"/>
      <c r="L79" s="101">
        <f t="shared" si="2"/>
        <v>0</v>
      </c>
      <c r="M79" s="96">
        <f>VLOOKUP(A79,'Общая таблица'!A:G,7,0)</f>
        <v>0</v>
      </c>
      <c r="N79" s="97" t="str">
        <f>VLOOKUP(A79,'Общая таблица'!A:H,8,0)</f>
        <v>A</v>
      </c>
    </row>
    <row r="80" spans="1:14" x14ac:dyDescent="0.25">
      <c r="A80" s="35" t="s">
        <v>254</v>
      </c>
      <c r="B80" s="102" t="s">
        <v>255</v>
      </c>
      <c r="C80" s="30" t="s">
        <v>256</v>
      </c>
      <c r="D80" s="31">
        <f>VLOOKUP(A80,'Общая таблица'!A:D,4,0)</f>
        <v>10090</v>
      </c>
      <c r="E80" s="32" t="str">
        <f>VLOOKUP(A80,'Общая таблица'!A:E,5,0)</f>
        <v>BETTER</v>
      </c>
      <c r="F80" s="32" t="s">
        <v>35</v>
      </c>
      <c r="G80" s="99">
        <f>IF(E80="GOOD",Оглавление!$G$10,IF(E80="BETTER",Оглавление!$G$11,IF(E80="BEST",Оглавление!$G$12)))</f>
        <v>0</v>
      </c>
      <c r="H80" s="99">
        <f>Оглавление!$G$14</f>
        <v>0</v>
      </c>
      <c r="I80" s="99">
        <f t="shared" si="0"/>
        <v>0</v>
      </c>
      <c r="J80" s="100">
        <f t="shared" si="1"/>
        <v>10090</v>
      </c>
      <c r="K80" s="33"/>
      <c r="L80" s="101">
        <f t="shared" si="2"/>
        <v>0</v>
      </c>
      <c r="M80" s="96">
        <f>VLOOKUP(A80,'Общая таблица'!A:G,7,0)</f>
        <v>0</v>
      </c>
      <c r="N80" s="97" t="str">
        <f>VLOOKUP(A80,'Общая таблица'!A:H,8,0)</f>
        <v>A</v>
      </c>
    </row>
    <row r="81" spans="1:14" x14ac:dyDescent="0.25">
      <c r="A81" s="35" t="s">
        <v>257</v>
      </c>
      <c r="B81" s="102" t="s">
        <v>258</v>
      </c>
      <c r="C81" s="30" t="s">
        <v>259</v>
      </c>
      <c r="D81" s="31">
        <f>VLOOKUP(A81,'Общая таблица'!A:D,4,0)</f>
        <v>9990</v>
      </c>
      <c r="E81" s="32" t="str">
        <f>VLOOKUP(A81,'Общая таблица'!A:E,5,0)</f>
        <v>BETTER</v>
      </c>
      <c r="F81" s="32" t="s">
        <v>35</v>
      </c>
      <c r="G81" s="99">
        <f>IF(E81="GOOD",Оглавление!$G$10,IF(E81="BETTER",Оглавление!$G$11,IF(E81="BEST",Оглавление!$G$12)))</f>
        <v>0</v>
      </c>
      <c r="H81" s="99">
        <f>Оглавление!$G$14</f>
        <v>0</v>
      </c>
      <c r="I81" s="99">
        <f t="shared" si="0"/>
        <v>0</v>
      </c>
      <c r="J81" s="100">
        <f t="shared" si="1"/>
        <v>9990</v>
      </c>
      <c r="K81" s="33"/>
      <c r="L81" s="101">
        <f t="shared" si="2"/>
        <v>0</v>
      </c>
      <c r="M81" s="96">
        <f>VLOOKUP(A81,'Общая таблица'!A:G,7,0)</f>
        <v>0</v>
      </c>
      <c r="N81" s="97" t="str">
        <f>VLOOKUP(A81,'Общая таблица'!A:H,8,0)</f>
        <v>B</v>
      </c>
    </row>
    <row r="82" spans="1:14" x14ac:dyDescent="0.25">
      <c r="A82" s="35" t="s">
        <v>260</v>
      </c>
      <c r="B82" s="102" t="s">
        <v>261</v>
      </c>
      <c r="C82" s="30" t="s">
        <v>262</v>
      </c>
      <c r="D82" s="31">
        <f>VLOOKUP(A82,'Общая таблица'!A:D,4,0)</f>
        <v>9990</v>
      </c>
      <c r="E82" s="32" t="str">
        <f>VLOOKUP(A82,'Общая таблица'!A:E,5,0)</f>
        <v>BETTER</v>
      </c>
      <c r="F82" s="32" t="s">
        <v>35</v>
      </c>
      <c r="G82" s="99">
        <f>IF(E82="GOOD",Оглавление!$G$10,IF(E82="BETTER",Оглавление!$G$11,IF(E82="BEST",Оглавление!$G$12)))</f>
        <v>0</v>
      </c>
      <c r="H82" s="99">
        <f>Оглавление!$G$14</f>
        <v>0</v>
      </c>
      <c r="I82" s="99">
        <f t="shared" si="0"/>
        <v>0</v>
      </c>
      <c r="J82" s="100">
        <f t="shared" si="1"/>
        <v>9990</v>
      </c>
      <c r="K82" s="33"/>
      <c r="L82" s="101">
        <f t="shared" si="2"/>
        <v>0</v>
      </c>
      <c r="M82" s="96">
        <f>VLOOKUP(A82,'Общая таблица'!A:G,7,0)</f>
        <v>0</v>
      </c>
      <c r="N82" s="97" t="str">
        <f>VLOOKUP(A82,'Общая таблица'!A:H,8,0)</f>
        <v>A</v>
      </c>
    </row>
    <row r="83" spans="1:14" x14ac:dyDescent="0.25">
      <c r="A83" s="35" t="s">
        <v>263</v>
      </c>
      <c r="B83" s="102" t="s">
        <v>264</v>
      </c>
      <c r="C83" s="30" t="s">
        <v>265</v>
      </c>
      <c r="D83" s="31">
        <f>VLOOKUP(A83,'Общая таблица'!A:D,4,0)</f>
        <v>8490</v>
      </c>
      <c r="E83" s="32" t="str">
        <f>VLOOKUP(A83,'Общая таблица'!A:E,5,0)</f>
        <v>GOOD</v>
      </c>
      <c r="F83" s="32" t="s">
        <v>35</v>
      </c>
      <c r="G83" s="99">
        <f>IF(E83="GOOD",Оглавление!$G$10,IF(E83="BETTER",Оглавление!$G$11,IF(E83="BEST",Оглавление!$G$12)))</f>
        <v>0</v>
      </c>
      <c r="H83" s="99">
        <f>Оглавление!$G$14</f>
        <v>0</v>
      </c>
      <c r="I83" s="99">
        <f t="shared" si="0"/>
        <v>0</v>
      </c>
      <c r="J83" s="100">
        <f t="shared" si="1"/>
        <v>8490</v>
      </c>
      <c r="K83" s="33"/>
      <c r="L83" s="101">
        <f t="shared" si="2"/>
        <v>0</v>
      </c>
      <c r="M83" s="96">
        <f>VLOOKUP(A83,'Общая таблица'!A:G,7,0)</f>
        <v>0</v>
      </c>
      <c r="N83" s="97" t="str">
        <f>VLOOKUP(A83,'Общая таблица'!A:H,8,0)</f>
        <v>A</v>
      </c>
    </row>
    <row r="84" spans="1:14" x14ac:dyDescent="0.25">
      <c r="A84" s="35" t="s">
        <v>266</v>
      </c>
      <c r="B84" s="102" t="s">
        <v>267</v>
      </c>
      <c r="C84" s="30" t="s">
        <v>268</v>
      </c>
      <c r="D84" s="31">
        <f>VLOOKUP(A84,'Общая таблица'!A:D,4,0)</f>
        <v>9890</v>
      </c>
      <c r="E84" s="32" t="str">
        <f>VLOOKUP(A84,'Общая таблица'!A:E,5,0)</f>
        <v>BETTER</v>
      </c>
      <c r="F84" s="32" t="s">
        <v>35</v>
      </c>
      <c r="G84" s="99">
        <f>IF(E84="GOOD",Оглавление!$G$10,IF(E84="BETTER",Оглавление!$G$11,IF(E84="BEST",Оглавление!$G$12)))</f>
        <v>0</v>
      </c>
      <c r="H84" s="99">
        <f>Оглавление!$G$14</f>
        <v>0</v>
      </c>
      <c r="I84" s="99">
        <f t="shared" si="0"/>
        <v>0</v>
      </c>
      <c r="J84" s="100">
        <f t="shared" si="1"/>
        <v>9890</v>
      </c>
      <c r="K84" s="33"/>
      <c r="L84" s="101">
        <f t="shared" si="2"/>
        <v>0</v>
      </c>
      <c r="M84" s="96">
        <f>VLOOKUP(A84,'Общая таблица'!A:G,7,0)</f>
        <v>0</v>
      </c>
      <c r="N84" s="97" t="str">
        <f>VLOOKUP(A84,'Общая таблица'!A:H,8,0)</f>
        <v>B</v>
      </c>
    </row>
    <row r="85" spans="1:14" x14ac:dyDescent="0.25">
      <c r="A85" s="35" t="s">
        <v>269</v>
      </c>
      <c r="B85" s="102" t="s">
        <v>270</v>
      </c>
      <c r="C85" s="30" t="s">
        <v>271</v>
      </c>
      <c r="D85" s="31">
        <f>VLOOKUP(A85,'Общая таблица'!A:D,4,0)</f>
        <v>9990</v>
      </c>
      <c r="E85" s="32" t="str">
        <f>VLOOKUP(A85,'Общая таблица'!A:E,5,0)</f>
        <v>BETTER</v>
      </c>
      <c r="F85" s="32" t="s">
        <v>35</v>
      </c>
      <c r="G85" s="99">
        <f>IF(E85="GOOD",Оглавление!$G$10,IF(E85="BETTER",Оглавление!$G$11,IF(E85="BEST",Оглавление!$G$12)))</f>
        <v>0</v>
      </c>
      <c r="H85" s="99">
        <f>Оглавление!$G$14</f>
        <v>0</v>
      </c>
      <c r="I85" s="99">
        <f t="shared" si="0"/>
        <v>0</v>
      </c>
      <c r="J85" s="100">
        <f t="shared" si="1"/>
        <v>9990</v>
      </c>
      <c r="K85" s="33"/>
      <c r="L85" s="101">
        <f t="shared" si="2"/>
        <v>0</v>
      </c>
      <c r="M85" s="96">
        <f>VLOOKUP(A85,'Общая таблица'!A:G,7,0)</f>
        <v>0</v>
      </c>
      <c r="N85" s="97" t="str">
        <f>VLOOKUP(A85,'Общая таблица'!A:H,8,0)</f>
        <v>A</v>
      </c>
    </row>
    <row r="86" spans="1:14" x14ac:dyDescent="0.25">
      <c r="A86" s="35" t="s">
        <v>272</v>
      </c>
      <c r="B86" s="102" t="s">
        <v>273</v>
      </c>
      <c r="C86" s="30" t="s">
        <v>274</v>
      </c>
      <c r="D86" s="31">
        <f>VLOOKUP(A86,'Общая таблица'!A:D,4,0)</f>
        <v>8190</v>
      </c>
      <c r="E86" s="32" t="str">
        <f>VLOOKUP(A86,'Общая таблица'!A:E,5,0)</f>
        <v>GOOD</v>
      </c>
      <c r="F86" s="32" t="s">
        <v>35</v>
      </c>
      <c r="G86" s="99">
        <f>IF(E86="GOOD",Оглавление!$G$10,IF(E86="BETTER",Оглавление!$G$11,IF(E86="BEST",Оглавление!$G$12)))</f>
        <v>0</v>
      </c>
      <c r="H86" s="99">
        <f>Оглавление!$G$14</f>
        <v>0</v>
      </c>
      <c r="I86" s="99">
        <f t="shared" si="0"/>
        <v>0</v>
      </c>
      <c r="J86" s="100">
        <f t="shared" si="1"/>
        <v>8190</v>
      </c>
      <c r="K86" s="33"/>
      <c r="L86" s="101">
        <f t="shared" si="2"/>
        <v>0</v>
      </c>
      <c r="M86" s="96">
        <f>VLOOKUP(A86,'Общая таблица'!A:G,7,0)</f>
        <v>0</v>
      </c>
      <c r="N86" s="97" t="str">
        <f>VLOOKUP(A86,'Общая таблица'!A:H,8,0)</f>
        <v>A</v>
      </c>
    </row>
    <row r="87" spans="1:14" x14ac:dyDescent="0.25">
      <c r="A87" s="35" t="s">
        <v>275</v>
      </c>
      <c r="B87" s="102" t="s">
        <v>276</v>
      </c>
      <c r="C87" s="30" t="s">
        <v>277</v>
      </c>
      <c r="D87" s="31">
        <f>VLOOKUP(A87,'Общая таблица'!A:D,4,0)</f>
        <v>66790</v>
      </c>
      <c r="E87" s="32" t="str">
        <f>VLOOKUP(A87,'Общая таблица'!A:E,5,0)</f>
        <v>BEST</v>
      </c>
      <c r="F87" s="32" t="s">
        <v>117</v>
      </c>
      <c r="G87" s="99">
        <f>IF(E87="GOOD",Оглавление!$G$10,IF(E87="BETTER",Оглавление!$G$11,IF(E87="BEST",Оглавление!$G$12)))</f>
        <v>0</v>
      </c>
      <c r="H87" s="99">
        <f>Оглавление!$G$14</f>
        <v>0</v>
      </c>
      <c r="I87" s="99">
        <f t="shared" si="0"/>
        <v>0</v>
      </c>
      <c r="J87" s="100">
        <f t="shared" si="1"/>
        <v>66790</v>
      </c>
      <c r="K87" s="33"/>
      <c r="L87" s="101">
        <f t="shared" si="2"/>
        <v>0</v>
      </c>
      <c r="M87" s="96">
        <f>VLOOKUP(A87,'Общая таблица'!A:G,7,0)</f>
        <v>0</v>
      </c>
      <c r="N87" s="97" t="str">
        <f>VLOOKUP(A87,'Общая таблица'!A:H,8,0)</f>
        <v>B</v>
      </c>
    </row>
    <row r="88" spans="1:14" x14ac:dyDescent="0.25">
      <c r="A88" s="28" t="s">
        <v>278</v>
      </c>
      <c r="B88" s="98" t="s">
        <v>279</v>
      </c>
      <c r="C88" s="30" t="s">
        <v>280</v>
      </c>
      <c r="D88" s="31">
        <f>VLOOKUP(A88,'Общая таблица'!A:D,4,0)</f>
        <v>404590</v>
      </c>
      <c r="E88" s="32" t="str">
        <f>VLOOKUP(A88,'Общая таблица'!A:E,5,0)</f>
        <v>BEST</v>
      </c>
      <c r="F88" s="32" t="s">
        <v>198</v>
      </c>
      <c r="G88" s="99">
        <f>IF(E88="GOOD",Оглавление!$G$10,IF(E88="BETTER",Оглавление!$G$11,IF(E88="BEST",Оглавление!$G$12)))</f>
        <v>0</v>
      </c>
      <c r="H88" s="99">
        <f>Оглавление!$G$14</f>
        <v>0</v>
      </c>
      <c r="I88" s="99">
        <f t="shared" si="0"/>
        <v>0</v>
      </c>
      <c r="J88" s="100">
        <f t="shared" si="1"/>
        <v>404590</v>
      </c>
      <c r="K88" s="33"/>
      <c r="L88" s="101">
        <f t="shared" si="2"/>
        <v>0</v>
      </c>
      <c r="M88" s="96" t="str">
        <f>VLOOKUP(A88,'Общая таблица'!A:G,7,0)</f>
        <v>Под заказ</v>
      </c>
      <c r="N88" s="97" t="str">
        <f>VLOOKUP(A88,'Общая таблица'!A:H,8,0)</f>
        <v>O</v>
      </c>
    </row>
    <row r="89" spans="1:14" x14ac:dyDescent="0.25">
      <c r="A89" s="28" t="s">
        <v>281</v>
      </c>
      <c r="B89" s="98" t="s">
        <v>282</v>
      </c>
      <c r="C89" s="30" t="s">
        <v>283</v>
      </c>
      <c r="D89" s="31">
        <f>VLOOKUP(A89,'Общая таблица'!A:D,4,0)</f>
        <v>282690</v>
      </c>
      <c r="E89" s="32" t="str">
        <f>VLOOKUP(A89,'Общая таблица'!A:E,5,0)</f>
        <v>BEST</v>
      </c>
      <c r="F89" s="32" t="s">
        <v>198</v>
      </c>
      <c r="G89" s="99">
        <f>IF(E89="GOOD",Оглавление!$G$10,IF(E89="BETTER",Оглавление!$G$11,IF(E89="BEST",Оглавление!$G$12)))</f>
        <v>0</v>
      </c>
      <c r="H89" s="99">
        <f>Оглавление!$G$14</f>
        <v>0</v>
      </c>
      <c r="I89" s="99">
        <f t="shared" si="0"/>
        <v>0</v>
      </c>
      <c r="J89" s="100">
        <f t="shared" si="1"/>
        <v>282690</v>
      </c>
      <c r="K89" s="33"/>
      <c r="L89" s="101">
        <f t="shared" si="2"/>
        <v>0</v>
      </c>
      <c r="M89" s="96" t="str">
        <f>VLOOKUP(A89,'Общая таблица'!A:G,7,0)</f>
        <v>Под заказ</v>
      </c>
      <c r="N89" s="97" t="str">
        <f>VLOOKUP(A89,'Общая таблица'!A:H,8,0)</f>
        <v>O</v>
      </c>
    </row>
    <row r="90" spans="1:14" x14ac:dyDescent="0.25">
      <c r="A90" s="28" t="s">
        <v>284</v>
      </c>
      <c r="B90" s="98" t="s">
        <v>285</v>
      </c>
      <c r="C90" s="30" t="s">
        <v>286</v>
      </c>
      <c r="D90" s="31">
        <f>VLOOKUP(A90,'Общая таблица'!A:D,4,0)</f>
        <v>245690</v>
      </c>
      <c r="E90" s="32" t="str">
        <f>VLOOKUP(A90,'Общая таблица'!A:E,5,0)</f>
        <v>BEST</v>
      </c>
      <c r="F90" s="32" t="s">
        <v>198</v>
      </c>
      <c r="G90" s="99">
        <f>IF(E90="GOOD",Оглавление!$G$10,IF(E90="BETTER",Оглавление!$G$11,IF(E90="BEST",Оглавление!$G$12)))</f>
        <v>0</v>
      </c>
      <c r="H90" s="99">
        <f>Оглавление!$G$14</f>
        <v>0</v>
      </c>
      <c r="I90" s="99">
        <f t="shared" si="0"/>
        <v>0</v>
      </c>
      <c r="J90" s="100">
        <f t="shared" si="1"/>
        <v>245690</v>
      </c>
      <c r="K90" s="33"/>
      <c r="L90" s="101">
        <f t="shared" si="2"/>
        <v>0</v>
      </c>
      <c r="M90" s="96" t="str">
        <f>VLOOKUP(A90,'Общая таблица'!A:G,7,0)</f>
        <v>Под заказ</v>
      </c>
      <c r="N90" s="97" t="str">
        <f>VLOOKUP(A90,'Общая таблица'!A:H,8,0)</f>
        <v>O</v>
      </c>
    </row>
    <row r="91" spans="1:14" x14ac:dyDescent="0.25">
      <c r="A91" s="28" t="s">
        <v>287</v>
      </c>
      <c r="B91" s="98" t="s">
        <v>288</v>
      </c>
      <c r="C91" s="30" t="s">
        <v>289</v>
      </c>
      <c r="D91" s="31">
        <f>VLOOKUP(A91,'Общая таблица'!A:D,4,0)</f>
        <v>282690</v>
      </c>
      <c r="E91" s="32" t="str">
        <f>VLOOKUP(A91,'Общая таблица'!A:E,5,0)</f>
        <v>BEST</v>
      </c>
      <c r="F91" s="32" t="s">
        <v>198</v>
      </c>
      <c r="G91" s="99">
        <f>IF(E91="GOOD",Оглавление!$G$10,IF(E91="BETTER",Оглавление!$G$11,IF(E91="BEST",Оглавление!$G$12)))</f>
        <v>0</v>
      </c>
      <c r="H91" s="99">
        <f>Оглавление!$G$14</f>
        <v>0</v>
      </c>
      <c r="I91" s="99">
        <f t="shared" si="0"/>
        <v>0</v>
      </c>
      <c r="J91" s="100">
        <f t="shared" si="1"/>
        <v>282690</v>
      </c>
      <c r="K91" s="33"/>
      <c r="L91" s="101">
        <f t="shared" si="2"/>
        <v>0</v>
      </c>
      <c r="M91" s="96" t="str">
        <f>VLOOKUP(A91,'Общая таблица'!A:G,7,0)</f>
        <v>Под заказ</v>
      </c>
      <c r="N91" s="97" t="str">
        <f>VLOOKUP(A91,'Общая таблица'!A:H,8,0)</f>
        <v>O</v>
      </c>
    </row>
    <row r="92" spans="1:14" x14ac:dyDescent="0.25">
      <c r="A92" s="28" t="s">
        <v>290</v>
      </c>
      <c r="B92" s="98" t="s">
        <v>291</v>
      </c>
      <c r="C92" s="30" t="s">
        <v>292</v>
      </c>
      <c r="D92" s="31">
        <f>VLOOKUP(A92,'Общая таблица'!A:D,4,0)</f>
        <v>25790</v>
      </c>
      <c r="E92" s="32" t="str">
        <f>VLOOKUP(A92,'Общая таблица'!A:E,5,0)</f>
        <v>BETTER</v>
      </c>
      <c r="F92" s="32" t="s">
        <v>53</v>
      </c>
      <c r="G92" s="99">
        <f>IF(E92="GOOD",Оглавление!$G$10,IF(E92="BETTER",Оглавление!$G$11,IF(E92="BEST",Оглавление!$G$12)))</f>
        <v>0</v>
      </c>
      <c r="H92" s="99">
        <f>Оглавление!$G$14</f>
        <v>0</v>
      </c>
      <c r="I92" s="99">
        <f t="shared" si="0"/>
        <v>0</v>
      </c>
      <c r="J92" s="100">
        <f t="shared" si="1"/>
        <v>25790</v>
      </c>
      <c r="K92" s="33"/>
      <c r="L92" s="101">
        <f t="shared" si="2"/>
        <v>0</v>
      </c>
      <c r="M92" s="97" t="str">
        <f>VLOOKUP(A92,'Общая таблица'!A:G,7,0)</f>
        <v>До окончания стока</v>
      </c>
      <c r="N92" s="97" t="str">
        <f>VLOOKUP(A92,'Общая таблица'!A:H,8,0)</f>
        <v>E</v>
      </c>
    </row>
    <row r="93" spans="1:14" x14ac:dyDescent="0.25">
      <c r="A93" s="28" t="s">
        <v>293</v>
      </c>
      <c r="B93" s="36" t="s">
        <v>294</v>
      </c>
      <c r="C93" s="30" t="s">
        <v>295</v>
      </c>
      <c r="D93" s="31">
        <f>VLOOKUP(A93,'Общая таблица'!A:D,4,0)</f>
        <v>120090</v>
      </c>
      <c r="E93" s="32" t="str">
        <f>VLOOKUP(A93,'Общая таблица'!A:E,5,0)</f>
        <v>BEST</v>
      </c>
      <c r="F93" s="32" t="s">
        <v>53</v>
      </c>
      <c r="G93" s="99">
        <f>IF(E93="GOOD",Оглавление!$G$10,IF(E93="BETTER",Оглавление!$G$11,IF(E93="BEST",Оглавление!$G$12)))</f>
        <v>0</v>
      </c>
      <c r="H93" s="99">
        <f>Оглавление!$G$14</f>
        <v>0</v>
      </c>
      <c r="I93" s="99">
        <f t="shared" si="0"/>
        <v>0</v>
      </c>
      <c r="J93" s="100">
        <f t="shared" si="1"/>
        <v>120090</v>
      </c>
      <c r="K93" s="33"/>
      <c r="L93" s="101">
        <f t="shared" si="2"/>
        <v>0</v>
      </c>
      <c r="M93" s="96">
        <f>VLOOKUP(A93,'Общая таблица'!A:G,7,0)</f>
        <v>0</v>
      </c>
      <c r="N93" s="97" t="str">
        <f>VLOOKUP(A93,'Общая таблица'!A:H,8,0)</f>
        <v>C</v>
      </c>
    </row>
    <row r="94" spans="1:14" x14ac:dyDescent="0.25">
      <c r="A94" s="28" t="s">
        <v>296</v>
      </c>
      <c r="B94" s="42">
        <v>7612985679718</v>
      </c>
      <c r="C94" s="30" t="s">
        <v>297</v>
      </c>
      <c r="D94" s="31">
        <f>VLOOKUP(A94,'Общая таблица'!A:D,4,0)</f>
        <v>131090</v>
      </c>
      <c r="E94" s="32" t="str">
        <f>VLOOKUP(A94,'Общая таблица'!A:E,5,0)</f>
        <v>BEST</v>
      </c>
      <c r="F94" s="32" t="s">
        <v>53</v>
      </c>
      <c r="G94" s="99">
        <f>IF(E94="GOOD",Оглавление!$G$10,IF(E94="BETTER",Оглавление!$G$11,IF(E94="BEST",Оглавление!$G$12)))</f>
        <v>0</v>
      </c>
      <c r="H94" s="99">
        <f>Оглавление!$G$14</f>
        <v>0</v>
      </c>
      <c r="I94" s="99">
        <f t="shared" si="0"/>
        <v>0</v>
      </c>
      <c r="J94" s="100">
        <f t="shared" si="1"/>
        <v>131090</v>
      </c>
      <c r="K94" s="33"/>
      <c r="L94" s="101">
        <f t="shared" si="2"/>
        <v>0</v>
      </c>
      <c r="M94" s="96">
        <f>VLOOKUP(A94,'Общая таблица'!A:G,7,0)</f>
        <v>0</v>
      </c>
      <c r="N94" s="97" t="str">
        <f>VLOOKUP(A94,'Общая таблица'!A:H,8,0)</f>
        <v>C</v>
      </c>
    </row>
    <row r="95" spans="1:14" x14ac:dyDescent="0.25">
      <c r="A95" s="28" t="s">
        <v>298</v>
      </c>
      <c r="B95" s="36" t="s">
        <v>299</v>
      </c>
      <c r="C95" s="30" t="s">
        <v>300</v>
      </c>
      <c r="D95" s="31">
        <f>VLOOKUP(A95,'Общая таблица'!A:D,4,0)</f>
        <v>120090</v>
      </c>
      <c r="E95" s="32" t="str">
        <f>VLOOKUP(A95,'Общая таблица'!A:E,5,0)</f>
        <v>BEST</v>
      </c>
      <c r="F95" s="32" t="s">
        <v>53</v>
      </c>
      <c r="G95" s="99">
        <f>IF(E95="GOOD",Оглавление!$G$10,IF(E95="BETTER",Оглавление!$G$11,IF(E95="BEST",Оглавление!$G$12)))</f>
        <v>0</v>
      </c>
      <c r="H95" s="99">
        <f>Оглавление!$G$14</f>
        <v>0</v>
      </c>
      <c r="I95" s="99">
        <f t="shared" si="0"/>
        <v>0</v>
      </c>
      <c r="J95" s="100">
        <f t="shared" si="1"/>
        <v>120090</v>
      </c>
      <c r="K95" s="33"/>
      <c r="L95" s="101">
        <f t="shared" si="2"/>
        <v>0</v>
      </c>
      <c r="M95" s="96">
        <f>VLOOKUP(A95,'Общая таблица'!A:G,7,0)</f>
        <v>0</v>
      </c>
      <c r="N95" s="97" t="str">
        <f>VLOOKUP(A95,'Общая таблица'!A:H,8,0)</f>
        <v>C</v>
      </c>
    </row>
    <row r="96" spans="1:14" x14ac:dyDescent="0.25">
      <c r="A96" s="28" t="s">
        <v>301</v>
      </c>
      <c r="B96" s="36" t="s">
        <v>302</v>
      </c>
      <c r="C96" s="30" t="s">
        <v>303</v>
      </c>
      <c r="D96" s="31">
        <f>VLOOKUP(A96,'Общая таблица'!A:D,4,0)</f>
        <v>120090</v>
      </c>
      <c r="E96" s="32" t="str">
        <f>VLOOKUP(A96,'Общая таблица'!A:E,5,0)</f>
        <v>BEST</v>
      </c>
      <c r="F96" s="32" t="s">
        <v>53</v>
      </c>
      <c r="G96" s="99">
        <f>IF(E96="GOOD",Оглавление!$G$10,IF(E96="BETTER",Оглавление!$G$11,IF(E96="BEST",Оглавление!$G$12)))</f>
        <v>0</v>
      </c>
      <c r="H96" s="99">
        <f>Оглавление!$G$14</f>
        <v>0</v>
      </c>
      <c r="I96" s="99">
        <f t="shared" si="0"/>
        <v>0</v>
      </c>
      <c r="J96" s="100">
        <f t="shared" si="1"/>
        <v>120090</v>
      </c>
      <c r="K96" s="33"/>
      <c r="L96" s="101">
        <f t="shared" si="2"/>
        <v>0</v>
      </c>
      <c r="M96" s="96">
        <f>VLOOKUP(A96,'Общая таблица'!A:G,7,0)</f>
        <v>0</v>
      </c>
      <c r="N96" s="97" t="str">
        <f>VLOOKUP(A96,'Общая таблица'!A:H,8,0)</f>
        <v>C</v>
      </c>
    </row>
    <row r="97" spans="1:14" x14ac:dyDescent="0.25">
      <c r="A97" s="28" t="s">
        <v>304</v>
      </c>
      <c r="B97" s="42">
        <v>7612985679701</v>
      </c>
      <c r="C97" s="30" t="s">
        <v>305</v>
      </c>
      <c r="D97" s="31">
        <f>VLOOKUP(A97,'Общая таблица'!A:D,4,0)</f>
        <v>131090</v>
      </c>
      <c r="E97" s="32" t="str">
        <f>VLOOKUP(A97,'Общая таблица'!A:E,5,0)</f>
        <v>BEST</v>
      </c>
      <c r="F97" s="32" t="s">
        <v>53</v>
      </c>
      <c r="G97" s="99">
        <f>IF(E97="GOOD",Оглавление!$G$10,IF(E97="BETTER",Оглавление!$G$11,IF(E97="BEST",Оглавление!$G$12)))</f>
        <v>0</v>
      </c>
      <c r="H97" s="99">
        <f>Оглавление!$G$14</f>
        <v>0</v>
      </c>
      <c r="I97" s="99">
        <f t="shared" si="0"/>
        <v>0</v>
      </c>
      <c r="J97" s="100">
        <f t="shared" si="1"/>
        <v>131090</v>
      </c>
      <c r="K97" s="33"/>
      <c r="L97" s="101">
        <f t="shared" si="2"/>
        <v>0</v>
      </c>
      <c r="M97" s="96">
        <f>VLOOKUP(A97,'Общая таблица'!A:G,7,0)</f>
        <v>0</v>
      </c>
      <c r="N97" s="97" t="str">
        <f>VLOOKUP(A97,'Общая таблица'!A:H,8,0)</f>
        <v>C</v>
      </c>
    </row>
    <row r="98" spans="1:14" x14ac:dyDescent="0.25">
      <c r="A98" s="28" t="s">
        <v>306</v>
      </c>
      <c r="B98" s="36" t="s">
        <v>307</v>
      </c>
      <c r="C98" s="30" t="s">
        <v>308</v>
      </c>
      <c r="D98" s="31">
        <f>VLOOKUP(A98,'Общая таблица'!A:D,4,0)</f>
        <v>120090</v>
      </c>
      <c r="E98" s="32" t="str">
        <f>VLOOKUP(A98,'Общая таблица'!A:E,5,0)</f>
        <v>BEST</v>
      </c>
      <c r="F98" s="32" t="s">
        <v>53</v>
      </c>
      <c r="G98" s="99">
        <f>IF(E98="GOOD",Оглавление!$G$10,IF(E98="BETTER",Оглавление!$G$11,IF(E98="BEST",Оглавление!$G$12)))</f>
        <v>0</v>
      </c>
      <c r="H98" s="99">
        <f>Оглавление!$G$14</f>
        <v>0</v>
      </c>
      <c r="I98" s="99">
        <f t="shared" si="0"/>
        <v>0</v>
      </c>
      <c r="J98" s="100">
        <f t="shared" si="1"/>
        <v>120090</v>
      </c>
      <c r="K98" s="33"/>
      <c r="L98" s="101">
        <f t="shared" si="2"/>
        <v>0</v>
      </c>
      <c r="M98" s="96">
        <f>VLOOKUP(A98,'Общая таблица'!A:G,7,0)</f>
        <v>0</v>
      </c>
      <c r="N98" s="97" t="str">
        <f>VLOOKUP(A98,'Общая таблица'!A:H,8,0)</f>
        <v>C</v>
      </c>
    </row>
    <row r="99" spans="1:14" x14ac:dyDescent="0.25">
      <c r="A99" s="40" t="s">
        <v>309</v>
      </c>
      <c r="B99" s="98" t="s">
        <v>310</v>
      </c>
      <c r="C99" s="30" t="s">
        <v>311</v>
      </c>
      <c r="D99" s="31">
        <f>VLOOKUP(A99,'Общая таблица'!A:D,4,0)</f>
        <v>110890</v>
      </c>
      <c r="E99" s="32" t="str">
        <f>VLOOKUP(A99,'Общая таблица'!A:E,5,0)</f>
        <v>BEST</v>
      </c>
      <c r="F99" s="32" t="s">
        <v>53</v>
      </c>
      <c r="G99" s="99">
        <f>IF(E99="GOOD",Оглавление!$G$10,IF(E99="BETTER",Оглавление!$G$11,IF(E99="BEST",Оглавление!$G$12)))</f>
        <v>0</v>
      </c>
      <c r="H99" s="99">
        <f>Оглавление!$G$14</f>
        <v>0</v>
      </c>
      <c r="I99" s="99">
        <f t="shared" si="0"/>
        <v>0</v>
      </c>
      <c r="J99" s="100">
        <f t="shared" si="1"/>
        <v>110890</v>
      </c>
      <c r="K99" s="33"/>
      <c r="L99" s="101">
        <f t="shared" si="2"/>
        <v>0</v>
      </c>
      <c r="M99" s="96">
        <f>VLOOKUP(A99,'Общая таблица'!A:G,7,0)</f>
        <v>0</v>
      </c>
      <c r="N99" s="97" t="str">
        <f>VLOOKUP(A99,'Общая таблица'!A:H,8,0)</f>
        <v>C</v>
      </c>
    </row>
    <row r="100" spans="1:14" x14ac:dyDescent="0.25">
      <c r="A100" s="40" t="s">
        <v>312</v>
      </c>
      <c r="B100" s="98" t="s">
        <v>313</v>
      </c>
      <c r="C100" s="30" t="s">
        <v>314</v>
      </c>
      <c r="D100" s="31">
        <f>VLOOKUP(A100,'Общая таблица'!A:D,4,0)</f>
        <v>110890</v>
      </c>
      <c r="E100" s="32" t="str">
        <f>VLOOKUP(A100,'Общая таблица'!A:E,5,0)</f>
        <v>BEST</v>
      </c>
      <c r="F100" s="32" t="s">
        <v>53</v>
      </c>
      <c r="G100" s="99">
        <f>IF(E100="GOOD",Оглавление!$G$10,IF(E100="BETTER",Оглавление!$G$11,IF(E100="BEST",Оглавление!$G$12)))</f>
        <v>0</v>
      </c>
      <c r="H100" s="99">
        <f>Оглавление!$G$14</f>
        <v>0</v>
      </c>
      <c r="I100" s="99">
        <f t="shared" si="0"/>
        <v>0</v>
      </c>
      <c r="J100" s="100">
        <f t="shared" si="1"/>
        <v>110890</v>
      </c>
      <c r="K100" s="33"/>
      <c r="L100" s="101">
        <f t="shared" si="2"/>
        <v>0</v>
      </c>
      <c r="M100" s="96">
        <f>VLOOKUP(A100,'Общая таблица'!A:G,7,0)</f>
        <v>0</v>
      </c>
      <c r="N100" s="97" t="str">
        <f>VLOOKUP(A100,'Общая таблица'!A:H,8,0)</f>
        <v>C</v>
      </c>
    </row>
    <row r="101" spans="1:14" x14ac:dyDescent="0.25">
      <c r="A101" s="40" t="s">
        <v>315</v>
      </c>
      <c r="B101" s="98" t="s">
        <v>316</v>
      </c>
      <c r="C101" s="30" t="s">
        <v>317</v>
      </c>
      <c r="D101" s="31">
        <f>VLOOKUP(A101,'Общая таблица'!A:D,4,0)</f>
        <v>110890</v>
      </c>
      <c r="E101" s="32" t="str">
        <f>VLOOKUP(A101,'Общая таблица'!A:E,5,0)</f>
        <v>BEST</v>
      </c>
      <c r="F101" s="32" t="s">
        <v>53</v>
      </c>
      <c r="G101" s="99">
        <f>IF(E101="GOOD",Оглавление!$G$10,IF(E101="BETTER",Оглавление!$G$11,IF(E101="BEST",Оглавление!$G$12)))</f>
        <v>0</v>
      </c>
      <c r="H101" s="99">
        <f>Оглавление!$G$14</f>
        <v>0</v>
      </c>
      <c r="I101" s="99">
        <f t="shared" si="0"/>
        <v>0</v>
      </c>
      <c r="J101" s="100">
        <f t="shared" si="1"/>
        <v>110890</v>
      </c>
      <c r="K101" s="33"/>
      <c r="L101" s="101">
        <f t="shared" si="2"/>
        <v>0</v>
      </c>
      <c r="M101" s="96">
        <f>VLOOKUP(A101,'Общая таблица'!A:G,7,0)</f>
        <v>0</v>
      </c>
      <c r="N101" s="97" t="str">
        <f>VLOOKUP(A101,'Общая таблица'!A:H,8,0)</f>
        <v>C</v>
      </c>
    </row>
    <row r="102" spans="1:14" x14ac:dyDescent="0.25">
      <c r="A102" s="40" t="s">
        <v>318</v>
      </c>
      <c r="B102" s="98" t="s">
        <v>319</v>
      </c>
      <c r="C102" s="30" t="s">
        <v>320</v>
      </c>
      <c r="D102" s="31">
        <f>VLOOKUP(A102,'Общая таблица'!A:D,4,0)</f>
        <v>110890</v>
      </c>
      <c r="E102" s="32" t="str">
        <f>VLOOKUP(A102,'Общая таблица'!A:E,5,0)</f>
        <v>BEST</v>
      </c>
      <c r="F102" s="32" t="s">
        <v>53</v>
      </c>
      <c r="G102" s="99">
        <f>IF(E102="GOOD",Оглавление!$G$10,IF(E102="BETTER",Оглавление!$G$11,IF(E102="BEST",Оглавление!$G$12)))</f>
        <v>0</v>
      </c>
      <c r="H102" s="99">
        <f>Оглавление!$G$14</f>
        <v>0</v>
      </c>
      <c r="I102" s="99">
        <f t="shared" si="0"/>
        <v>0</v>
      </c>
      <c r="J102" s="100">
        <f t="shared" si="1"/>
        <v>110890</v>
      </c>
      <c r="K102" s="33"/>
      <c r="L102" s="101">
        <f t="shared" si="2"/>
        <v>0</v>
      </c>
      <c r="M102" s="96">
        <f>VLOOKUP(A102,'Общая таблица'!A:G,7,0)</f>
        <v>0</v>
      </c>
      <c r="N102" s="97" t="str">
        <f>VLOOKUP(A102,'Общая таблица'!A:H,8,0)</f>
        <v>C</v>
      </c>
    </row>
    <row r="103" spans="1:14" x14ac:dyDescent="0.25">
      <c r="A103" s="40" t="s">
        <v>321</v>
      </c>
      <c r="B103" s="98" t="s">
        <v>322</v>
      </c>
      <c r="C103" s="30" t="s">
        <v>323</v>
      </c>
      <c r="D103" s="31">
        <f>VLOOKUP(A103,'Общая таблица'!A:D,4,0)</f>
        <v>110890</v>
      </c>
      <c r="E103" s="32" t="str">
        <f>VLOOKUP(A103,'Общая таблица'!A:E,5,0)</f>
        <v>BEST</v>
      </c>
      <c r="F103" s="32" t="s">
        <v>53</v>
      </c>
      <c r="G103" s="99">
        <f>IF(E103="GOOD",Оглавление!$G$10,IF(E103="BETTER",Оглавление!$G$11,IF(E103="BEST",Оглавление!$G$12)))</f>
        <v>0</v>
      </c>
      <c r="H103" s="99">
        <f>Оглавление!$G$14</f>
        <v>0</v>
      </c>
      <c r="I103" s="99">
        <f t="shared" si="0"/>
        <v>0</v>
      </c>
      <c r="J103" s="100">
        <f t="shared" si="1"/>
        <v>110890</v>
      </c>
      <c r="K103" s="33"/>
      <c r="L103" s="101">
        <f t="shared" si="2"/>
        <v>0</v>
      </c>
      <c r="M103" s="96">
        <f>VLOOKUP(A103,'Общая таблица'!A:G,7,0)</f>
        <v>0</v>
      </c>
      <c r="N103" s="97" t="str">
        <f>VLOOKUP(A103,'Общая таблица'!A:H,8,0)</f>
        <v>C</v>
      </c>
    </row>
    <row r="104" spans="1:14" x14ac:dyDescent="0.25">
      <c r="A104" s="28" t="s">
        <v>324</v>
      </c>
      <c r="B104" s="36" t="s">
        <v>325</v>
      </c>
      <c r="C104" s="30" t="s">
        <v>326</v>
      </c>
      <c r="D104" s="31">
        <f>VLOOKUP(A104,'Общая таблица'!A:D,4,0)</f>
        <v>389890</v>
      </c>
      <c r="E104" s="32" t="str">
        <f>VLOOKUP(A104,'Общая таблица'!A:E,5,0)</f>
        <v>BEST</v>
      </c>
      <c r="F104" s="32" t="s">
        <v>49</v>
      </c>
      <c r="G104" s="99">
        <f>IF(E104="GOOD",Оглавление!$G$10,IF(E104="BETTER",Оглавление!$G$11,IF(E104="BEST",Оглавление!$G$12)))</f>
        <v>0</v>
      </c>
      <c r="H104" s="99">
        <f>Оглавление!$G$14</f>
        <v>0</v>
      </c>
      <c r="I104" s="99">
        <f t="shared" si="0"/>
        <v>0</v>
      </c>
      <c r="J104" s="100">
        <f t="shared" si="1"/>
        <v>389890</v>
      </c>
      <c r="K104" s="33"/>
      <c r="L104" s="101">
        <f t="shared" si="2"/>
        <v>0</v>
      </c>
      <c r="M104" s="96" t="str">
        <f>VLOOKUP(A104,'Общая таблица'!A:G,7,0)</f>
        <v>Под заказ</v>
      </c>
      <c r="N104" s="97" t="str">
        <f>VLOOKUP(A104,'Общая таблица'!A:H,8,0)</f>
        <v>O</v>
      </c>
    </row>
    <row r="105" spans="1:14" x14ac:dyDescent="0.25">
      <c r="A105" s="28" t="s">
        <v>327</v>
      </c>
      <c r="B105" s="36" t="s">
        <v>328</v>
      </c>
      <c r="C105" s="30" t="s">
        <v>329</v>
      </c>
      <c r="D105" s="31">
        <f>VLOOKUP(A105,'Общая таблица'!A:D,4,0)</f>
        <v>443490</v>
      </c>
      <c r="E105" s="32" t="str">
        <f>VLOOKUP(A105,'Общая таблица'!A:E,5,0)</f>
        <v>BEST</v>
      </c>
      <c r="F105" s="32" t="s">
        <v>49</v>
      </c>
      <c r="G105" s="99">
        <f>IF(E105="GOOD",Оглавление!$G$10,IF(E105="BETTER",Оглавление!$G$11,IF(E105="BEST",Оглавление!$G$12)))</f>
        <v>0</v>
      </c>
      <c r="H105" s="99">
        <f>Оглавление!$G$14</f>
        <v>0</v>
      </c>
      <c r="I105" s="99">
        <f t="shared" si="0"/>
        <v>0</v>
      </c>
      <c r="J105" s="100">
        <f t="shared" si="1"/>
        <v>443490</v>
      </c>
      <c r="K105" s="33"/>
      <c r="L105" s="101">
        <f t="shared" si="2"/>
        <v>0</v>
      </c>
      <c r="M105" s="96" t="str">
        <f>VLOOKUP(A105,'Общая таблица'!A:G,7,0)</f>
        <v>Под заказ</v>
      </c>
      <c r="N105" s="97" t="str">
        <f>VLOOKUP(A105,'Общая таблица'!A:H,8,0)</f>
        <v>O</v>
      </c>
    </row>
    <row r="106" spans="1:14" x14ac:dyDescent="0.25">
      <c r="A106" s="28" t="s">
        <v>330</v>
      </c>
      <c r="B106" s="36" t="s">
        <v>331</v>
      </c>
      <c r="C106" s="30" t="s">
        <v>332</v>
      </c>
      <c r="D106" s="31">
        <f>VLOOKUP(A106,'Общая таблица'!A:D,4,0)</f>
        <v>443490</v>
      </c>
      <c r="E106" s="32" t="str">
        <f>VLOOKUP(A106,'Общая таблица'!A:E,5,0)</f>
        <v>BEST</v>
      </c>
      <c r="F106" s="32" t="s">
        <v>49</v>
      </c>
      <c r="G106" s="99">
        <f>IF(E106="GOOD",Оглавление!$G$10,IF(E106="BETTER",Оглавление!$G$11,IF(E106="BEST",Оглавление!$G$12)))</f>
        <v>0</v>
      </c>
      <c r="H106" s="99">
        <f>Оглавление!$G$14</f>
        <v>0</v>
      </c>
      <c r="I106" s="99">
        <f t="shared" si="0"/>
        <v>0</v>
      </c>
      <c r="J106" s="100">
        <f t="shared" si="1"/>
        <v>443490</v>
      </c>
      <c r="K106" s="33"/>
      <c r="L106" s="101">
        <f t="shared" si="2"/>
        <v>0</v>
      </c>
      <c r="M106" s="96" t="str">
        <f>VLOOKUP(A106,'Общая таблица'!A:G,7,0)</f>
        <v>Под заказ</v>
      </c>
      <c r="N106" s="97" t="str">
        <f>VLOOKUP(A106,'Общая таблица'!A:H,8,0)</f>
        <v>O</v>
      </c>
    </row>
    <row r="107" spans="1:14" x14ac:dyDescent="0.25">
      <c r="A107" s="28" t="s">
        <v>333</v>
      </c>
      <c r="B107" s="36" t="s">
        <v>334</v>
      </c>
      <c r="C107" s="30" t="s">
        <v>335</v>
      </c>
      <c r="D107" s="31">
        <f>VLOOKUP(A107,'Общая таблица'!A:D,4,0)</f>
        <v>389890</v>
      </c>
      <c r="E107" s="32" t="str">
        <f>VLOOKUP(A107,'Общая таблица'!A:E,5,0)</f>
        <v>BEST</v>
      </c>
      <c r="F107" s="32" t="s">
        <v>49</v>
      </c>
      <c r="G107" s="99">
        <f>IF(E107="GOOD",Оглавление!$G$10,IF(E107="BETTER",Оглавление!$G$11,IF(E107="BEST",Оглавление!$G$12)))</f>
        <v>0</v>
      </c>
      <c r="H107" s="99">
        <f>Оглавление!$G$14</f>
        <v>0</v>
      </c>
      <c r="I107" s="99">
        <f t="shared" si="0"/>
        <v>0</v>
      </c>
      <c r="J107" s="100">
        <f t="shared" si="1"/>
        <v>389890</v>
      </c>
      <c r="K107" s="33"/>
      <c r="L107" s="101">
        <f t="shared" si="2"/>
        <v>0</v>
      </c>
      <c r="M107" s="96" t="str">
        <f>VLOOKUP(A107,'Общая таблица'!A:G,7,0)</f>
        <v>Под заказ</v>
      </c>
      <c r="N107" s="97" t="str">
        <f>VLOOKUP(A107,'Общая таблица'!A:H,8,0)</f>
        <v>O</v>
      </c>
    </row>
    <row r="108" spans="1:14" x14ac:dyDescent="0.25">
      <c r="A108" s="28" t="s">
        <v>336</v>
      </c>
      <c r="B108" s="102" t="s">
        <v>337</v>
      </c>
      <c r="C108" s="30" t="s">
        <v>338</v>
      </c>
      <c r="D108" s="31">
        <f>VLOOKUP(A108,'Общая таблица'!A:D,4,0)</f>
        <v>75390</v>
      </c>
      <c r="E108" s="32" t="str">
        <f>VLOOKUP(A108,'Общая таблица'!A:E,5,0)</f>
        <v>BEST</v>
      </c>
      <c r="F108" s="32" t="s">
        <v>53</v>
      </c>
      <c r="G108" s="99">
        <f>IF(E108="GOOD",Оглавление!$G$10,IF(E108="BETTER",Оглавление!$G$11,IF(E108="BEST",Оглавление!$G$12)))</f>
        <v>0</v>
      </c>
      <c r="H108" s="99">
        <f>Оглавление!$G$14</f>
        <v>0</v>
      </c>
      <c r="I108" s="99">
        <f t="shared" si="0"/>
        <v>0</v>
      </c>
      <c r="J108" s="100">
        <f t="shared" si="1"/>
        <v>75390</v>
      </c>
      <c r="K108" s="33"/>
      <c r="L108" s="101">
        <f t="shared" si="2"/>
        <v>0</v>
      </c>
      <c r="M108" s="96">
        <f>VLOOKUP(A108,'Общая таблица'!A:G,7,0)</f>
        <v>0</v>
      </c>
      <c r="N108" s="97" t="str">
        <f>VLOOKUP(A108,'Общая таблица'!A:H,8,0)</f>
        <v>B</v>
      </c>
    </row>
    <row r="109" spans="1:14" x14ac:dyDescent="0.25">
      <c r="A109" s="28" t="s">
        <v>339</v>
      </c>
      <c r="B109" s="102" t="s">
        <v>340</v>
      </c>
      <c r="C109" s="30" t="s">
        <v>341</v>
      </c>
      <c r="D109" s="31">
        <f>VLOOKUP(A109,'Общая таблица'!A:D,4,0)</f>
        <v>75390</v>
      </c>
      <c r="E109" s="32" t="str">
        <f>VLOOKUP(A109,'Общая таблица'!A:E,5,0)</f>
        <v>BEST</v>
      </c>
      <c r="F109" s="32" t="s">
        <v>53</v>
      </c>
      <c r="G109" s="99">
        <f>IF(E109="GOOD",Оглавление!$G$10,IF(E109="BETTER",Оглавление!$G$11,IF(E109="BEST",Оглавление!$G$12)))</f>
        <v>0</v>
      </c>
      <c r="H109" s="99">
        <f>Оглавление!$G$14</f>
        <v>0</v>
      </c>
      <c r="I109" s="99">
        <f t="shared" si="0"/>
        <v>0</v>
      </c>
      <c r="J109" s="100">
        <f t="shared" si="1"/>
        <v>75390</v>
      </c>
      <c r="K109" s="33"/>
      <c r="L109" s="101">
        <f t="shared" si="2"/>
        <v>0</v>
      </c>
      <c r="M109" s="96">
        <f>VLOOKUP(A109,'Общая таблица'!A:G,7,0)</f>
        <v>0</v>
      </c>
      <c r="N109" s="97" t="str">
        <f>VLOOKUP(A109,'Общая таблица'!A:H,8,0)</f>
        <v>B</v>
      </c>
    </row>
    <row r="110" spans="1:14" x14ac:dyDescent="0.25">
      <c r="A110" s="28" t="s">
        <v>342</v>
      </c>
      <c r="B110" s="102" t="s">
        <v>343</v>
      </c>
      <c r="C110" s="30" t="s">
        <v>344</v>
      </c>
      <c r="D110" s="31">
        <f>VLOOKUP(A110,'Общая таблица'!A:D,4,0)</f>
        <v>82690</v>
      </c>
      <c r="E110" s="32" t="str">
        <f>VLOOKUP(A110,'Общая таблица'!A:E,5,0)</f>
        <v>BEST</v>
      </c>
      <c r="F110" s="32" t="s">
        <v>53</v>
      </c>
      <c r="G110" s="99">
        <f>IF(E110="GOOD",Оглавление!$G$10,IF(E110="BETTER",Оглавление!$G$11,IF(E110="BEST",Оглавление!$G$12)))</f>
        <v>0</v>
      </c>
      <c r="H110" s="99">
        <f>Оглавление!$G$14</f>
        <v>0</v>
      </c>
      <c r="I110" s="99">
        <f t="shared" si="0"/>
        <v>0</v>
      </c>
      <c r="J110" s="100">
        <f t="shared" si="1"/>
        <v>82690</v>
      </c>
      <c r="K110" s="33"/>
      <c r="L110" s="101">
        <f t="shared" si="2"/>
        <v>0</v>
      </c>
      <c r="M110" s="96">
        <f>VLOOKUP(A110,'Общая таблица'!A:G,7,0)</f>
        <v>0</v>
      </c>
      <c r="N110" s="97" t="str">
        <f>VLOOKUP(A110,'Общая таблица'!A:H,8,0)</f>
        <v>B</v>
      </c>
    </row>
    <row r="111" spans="1:14" x14ac:dyDescent="0.25">
      <c r="A111" s="28" t="s">
        <v>345</v>
      </c>
      <c r="B111" s="102" t="s">
        <v>346</v>
      </c>
      <c r="C111" s="30" t="s">
        <v>347</v>
      </c>
      <c r="D111" s="31">
        <f>VLOOKUP(A111,'Общая таблица'!A:D,4,0)</f>
        <v>82690</v>
      </c>
      <c r="E111" s="32" t="str">
        <f>VLOOKUP(A111,'Общая таблица'!A:E,5,0)</f>
        <v>BEST</v>
      </c>
      <c r="F111" s="32" t="s">
        <v>53</v>
      </c>
      <c r="G111" s="99">
        <f>IF(E111="GOOD",Оглавление!$G$10,IF(E111="BETTER",Оглавление!$G$11,IF(E111="BEST",Оглавление!$G$12)))</f>
        <v>0</v>
      </c>
      <c r="H111" s="99">
        <f>Оглавление!$G$14</f>
        <v>0</v>
      </c>
      <c r="I111" s="99">
        <f t="shared" si="0"/>
        <v>0</v>
      </c>
      <c r="J111" s="100">
        <f t="shared" si="1"/>
        <v>82690</v>
      </c>
      <c r="K111" s="33"/>
      <c r="L111" s="101">
        <f t="shared" si="2"/>
        <v>0</v>
      </c>
      <c r="M111" s="96">
        <f>VLOOKUP(A111,'Общая таблица'!A:G,7,0)</f>
        <v>0</v>
      </c>
      <c r="N111" s="97" t="str">
        <f>VLOOKUP(A111,'Общая таблица'!A:H,8,0)</f>
        <v>B</v>
      </c>
    </row>
    <row r="112" spans="1:14" x14ac:dyDescent="0.25">
      <c r="A112" s="28" t="s">
        <v>348</v>
      </c>
      <c r="B112" s="98" t="s">
        <v>349</v>
      </c>
      <c r="C112" s="30" t="s">
        <v>350</v>
      </c>
      <c r="D112" s="31">
        <f>VLOOKUP(A112,'Общая таблица'!A:D,4,0)</f>
        <v>186590</v>
      </c>
      <c r="E112" s="32" t="str">
        <f>VLOOKUP(A112,'Общая таблица'!A:E,5,0)</f>
        <v>BEST</v>
      </c>
      <c r="F112" s="32" t="s">
        <v>35</v>
      </c>
      <c r="G112" s="99">
        <f>IF(E112="GOOD",Оглавление!$G$10,IF(E112="BETTER",Оглавление!$G$11,IF(E112="BEST",Оглавление!$G$12)))</f>
        <v>0</v>
      </c>
      <c r="H112" s="99">
        <f>Оглавление!$G$14</f>
        <v>0</v>
      </c>
      <c r="I112" s="99">
        <f t="shared" si="0"/>
        <v>0</v>
      </c>
      <c r="J112" s="100">
        <f t="shared" si="1"/>
        <v>186590</v>
      </c>
      <c r="K112" s="33"/>
      <c r="L112" s="101">
        <f t="shared" si="2"/>
        <v>0</v>
      </c>
      <c r="M112" s="96" t="str">
        <f>VLOOKUP(A112,'Общая таблица'!A:G,7,0)</f>
        <v>Под заказ</v>
      </c>
      <c r="N112" s="97" t="str">
        <f>VLOOKUP(A112,'Общая таблица'!A:H,8,0)</f>
        <v>O</v>
      </c>
    </row>
    <row r="113" spans="1:14" x14ac:dyDescent="0.25">
      <c r="A113" s="28" t="s">
        <v>351</v>
      </c>
      <c r="B113" s="98" t="s">
        <v>352</v>
      </c>
      <c r="C113" s="41" t="s">
        <v>353</v>
      </c>
      <c r="D113" s="31">
        <f>VLOOKUP(A113,'Общая таблица'!A:D,4,0)</f>
        <v>199490</v>
      </c>
      <c r="E113" s="32" t="str">
        <f>VLOOKUP(A113,'Общая таблица'!A:E,5,0)</f>
        <v>BEST</v>
      </c>
      <c r="F113" s="32" t="s">
        <v>354</v>
      </c>
      <c r="G113" s="99">
        <f>IF(E113="GOOD",Оглавление!$G$10,IF(E113="BETTER",Оглавление!$G$11,IF(E113="BEST",Оглавление!$G$12)))</f>
        <v>0</v>
      </c>
      <c r="H113" s="99">
        <f>Оглавление!$G$14</f>
        <v>0</v>
      </c>
      <c r="I113" s="99">
        <f t="shared" si="0"/>
        <v>0</v>
      </c>
      <c r="J113" s="100">
        <f t="shared" si="1"/>
        <v>199490</v>
      </c>
      <c r="K113" s="33"/>
      <c r="L113" s="101">
        <f t="shared" si="2"/>
        <v>0</v>
      </c>
      <c r="M113" s="96" t="str">
        <f>VLOOKUP(A113,'Общая таблица'!A:G,7,0)</f>
        <v>Под заказ</v>
      </c>
      <c r="N113" s="97" t="str">
        <f>VLOOKUP(A113,'Общая таблица'!A:H,8,0)</f>
        <v>O</v>
      </c>
    </row>
    <row r="114" spans="1:14" x14ac:dyDescent="0.25">
      <c r="A114" s="28" t="s">
        <v>355</v>
      </c>
      <c r="B114" s="98" t="s">
        <v>356</v>
      </c>
      <c r="C114" s="41" t="s">
        <v>357</v>
      </c>
      <c r="D114" s="31">
        <f>VLOOKUP(A114,'Общая таблица'!A:D,4,0)</f>
        <v>188490</v>
      </c>
      <c r="E114" s="32" t="str">
        <f>VLOOKUP(A114,'Общая таблица'!A:E,5,0)</f>
        <v>BEST</v>
      </c>
      <c r="F114" s="32" t="s">
        <v>354</v>
      </c>
      <c r="G114" s="99">
        <f>IF(E114="GOOD",Оглавление!$G$10,IF(E114="BETTER",Оглавление!$G$11,IF(E114="BEST",Оглавление!$G$12)))</f>
        <v>0</v>
      </c>
      <c r="H114" s="99">
        <f>Оглавление!$G$14</f>
        <v>0</v>
      </c>
      <c r="I114" s="99">
        <f t="shared" si="0"/>
        <v>0</v>
      </c>
      <c r="J114" s="100">
        <f t="shared" si="1"/>
        <v>188490</v>
      </c>
      <c r="K114" s="33"/>
      <c r="L114" s="101">
        <f t="shared" si="2"/>
        <v>0</v>
      </c>
      <c r="M114" s="96">
        <f>VLOOKUP(A114,'Общая таблица'!A:G,7,0)</f>
        <v>0</v>
      </c>
      <c r="N114" s="97" t="str">
        <f>VLOOKUP(A114,'Общая таблица'!A:H,8,0)</f>
        <v>C</v>
      </c>
    </row>
    <row r="115" spans="1:14" x14ac:dyDescent="0.25">
      <c r="A115" s="28" t="s">
        <v>358</v>
      </c>
      <c r="B115" s="98" t="s">
        <v>359</v>
      </c>
      <c r="C115" s="41" t="s">
        <v>360</v>
      </c>
      <c r="D115" s="31">
        <f>VLOOKUP(A115,'Общая таблица'!A:D,4,0)</f>
        <v>269690</v>
      </c>
      <c r="E115" s="32" t="str">
        <f>VLOOKUP(A115,'Общая таблица'!A:E,5,0)</f>
        <v>BEST</v>
      </c>
      <c r="F115" s="32" t="s">
        <v>354</v>
      </c>
      <c r="G115" s="99">
        <f>IF(E115="GOOD",Оглавление!$G$10,IF(E115="BETTER",Оглавление!$G$11,IF(E115="BEST",Оглавление!$G$12)))</f>
        <v>0</v>
      </c>
      <c r="H115" s="99">
        <f>Оглавление!$G$14</f>
        <v>0</v>
      </c>
      <c r="I115" s="99">
        <f t="shared" si="0"/>
        <v>0</v>
      </c>
      <c r="J115" s="100">
        <f t="shared" si="1"/>
        <v>269690</v>
      </c>
      <c r="K115" s="33"/>
      <c r="L115" s="101">
        <f t="shared" si="2"/>
        <v>0</v>
      </c>
      <c r="M115" s="96" t="str">
        <f>VLOOKUP(A115,'Общая таблица'!A:G,7,0)</f>
        <v>Под заказ</v>
      </c>
      <c r="N115" s="97" t="str">
        <f>VLOOKUP(A115,'Общая таблица'!A:H,8,0)</f>
        <v>O</v>
      </c>
    </row>
    <row r="116" spans="1:14" x14ac:dyDescent="0.25">
      <c r="A116" s="28" t="s">
        <v>361</v>
      </c>
      <c r="B116" s="98" t="s">
        <v>362</v>
      </c>
      <c r="C116" s="41" t="s">
        <v>363</v>
      </c>
      <c r="D116" s="31">
        <f>VLOOKUP(A116,'Общая таблица'!A:D,4,0)</f>
        <v>251290</v>
      </c>
      <c r="E116" s="32" t="str">
        <f>VLOOKUP(A116,'Общая таблица'!A:E,5,0)</f>
        <v>BEST</v>
      </c>
      <c r="F116" s="32" t="s">
        <v>354</v>
      </c>
      <c r="G116" s="99">
        <f>IF(E116="GOOD",Оглавление!$G$10,IF(E116="BETTER",Оглавление!$G$11,IF(E116="BEST",Оглавление!$G$12)))</f>
        <v>0</v>
      </c>
      <c r="H116" s="99">
        <f>Оглавление!$G$14</f>
        <v>0</v>
      </c>
      <c r="I116" s="99">
        <f t="shared" si="0"/>
        <v>0</v>
      </c>
      <c r="J116" s="100">
        <f t="shared" si="1"/>
        <v>251290</v>
      </c>
      <c r="K116" s="33"/>
      <c r="L116" s="101">
        <f t="shared" si="2"/>
        <v>0</v>
      </c>
      <c r="M116" s="96">
        <f>VLOOKUP(A116,'Общая таблица'!A:G,7,0)</f>
        <v>0</v>
      </c>
      <c r="N116" s="97" t="str">
        <f>VLOOKUP(A116,'Общая таблица'!A:H,8,0)</f>
        <v>C</v>
      </c>
    </row>
    <row r="117" spans="1:14" x14ac:dyDescent="0.25">
      <c r="A117" s="28" t="s">
        <v>364</v>
      </c>
      <c r="B117" s="98" t="s">
        <v>365</v>
      </c>
      <c r="C117" s="41" t="s">
        <v>366</v>
      </c>
      <c r="D117" s="31">
        <f>VLOOKUP(A117,'Общая таблица'!A:D,4,0)</f>
        <v>251290</v>
      </c>
      <c r="E117" s="32" t="str">
        <f>VLOOKUP(A117,'Общая таблица'!A:E,5,0)</f>
        <v>BEST</v>
      </c>
      <c r="F117" s="32" t="s">
        <v>354</v>
      </c>
      <c r="G117" s="99">
        <f>IF(E117="GOOD",Оглавление!$G$10,IF(E117="BETTER",Оглавление!$G$11,IF(E117="BEST",Оглавление!$G$12)))</f>
        <v>0</v>
      </c>
      <c r="H117" s="99">
        <f>Оглавление!$G$14</f>
        <v>0</v>
      </c>
      <c r="I117" s="99">
        <f t="shared" si="0"/>
        <v>0</v>
      </c>
      <c r="J117" s="100">
        <f t="shared" si="1"/>
        <v>251290</v>
      </c>
      <c r="K117" s="33"/>
      <c r="L117" s="101">
        <f t="shared" si="2"/>
        <v>0</v>
      </c>
      <c r="M117" s="96" t="str">
        <f>VLOOKUP(A117,'Общая таблица'!A:G,7,0)</f>
        <v>Под заказ</v>
      </c>
      <c r="N117" s="97" t="str">
        <f>VLOOKUP(A117,'Общая таблица'!A:H,8,0)</f>
        <v>O</v>
      </c>
    </row>
    <row r="118" spans="1:14" x14ac:dyDescent="0.25">
      <c r="A118" s="28" t="s">
        <v>367</v>
      </c>
      <c r="B118" s="98" t="s">
        <v>368</v>
      </c>
      <c r="C118" s="41" t="s">
        <v>369</v>
      </c>
      <c r="D118" s="31">
        <f>VLOOKUP(A118,'Общая таблица'!A:D,4,0)</f>
        <v>388090</v>
      </c>
      <c r="E118" s="32" t="str">
        <f>VLOOKUP(A118,'Общая таблица'!A:E,5,0)</f>
        <v>BEST</v>
      </c>
      <c r="F118" s="32" t="s">
        <v>354</v>
      </c>
      <c r="G118" s="99">
        <f>IF(E118="GOOD",Оглавление!$G$10,IF(E118="BETTER",Оглавление!$G$11,IF(E118="BEST",Оглавление!$G$12)))</f>
        <v>0</v>
      </c>
      <c r="H118" s="99">
        <f>Оглавление!$G$14</f>
        <v>0</v>
      </c>
      <c r="I118" s="99">
        <f t="shared" si="0"/>
        <v>0</v>
      </c>
      <c r="J118" s="100">
        <f t="shared" si="1"/>
        <v>388090</v>
      </c>
      <c r="K118" s="33"/>
      <c r="L118" s="101">
        <f t="shared" si="2"/>
        <v>0</v>
      </c>
      <c r="M118" s="96" t="str">
        <f>VLOOKUP(A118,'Общая таблица'!A:G,7,0)</f>
        <v>Под заказ</v>
      </c>
      <c r="N118" s="97" t="str">
        <f>VLOOKUP(A118,'Общая таблица'!A:H,8,0)</f>
        <v>O</v>
      </c>
    </row>
    <row r="119" spans="1:14" x14ac:dyDescent="0.25">
      <c r="A119" s="28" t="s">
        <v>370</v>
      </c>
      <c r="B119" s="98" t="s">
        <v>371</v>
      </c>
      <c r="C119" s="41" t="s">
        <v>372</v>
      </c>
      <c r="D119" s="31">
        <f>VLOOKUP(A119,'Общая таблица'!A:D,4,0)</f>
        <v>302990</v>
      </c>
      <c r="E119" s="32" t="str">
        <f>VLOOKUP(A119,'Общая таблица'!A:E,5,0)</f>
        <v>BEST</v>
      </c>
      <c r="F119" s="32" t="s">
        <v>354</v>
      </c>
      <c r="G119" s="99">
        <f>IF(E119="GOOD",Оглавление!$G$10,IF(E119="BETTER",Оглавление!$G$11,IF(E119="BEST",Оглавление!$G$12)))</f>
        <v>0</v>
      </c>
      <c r="H119" s="99">
        <f>Оглавление!$G$14</f>
        <v>0</v>
      </c>
      <c r="I119" s="99">
        <f t="shared" si="0"/>
        <v>0</v>
      </c>
      <c r="J119" s="100">
        <f t="shared" si="1"/>
        <v>302990</v>
      </c>
      <c r="K119" s="33"/>
      <c r="L119" s="101">
        <f t="shared" si="2"/>
        <v>0</v>
      </c>
      <c r="M119" s="96">
        <f>VLOOKUP(A119,'Общая таблица'!A:G,7,0)</f>
        <v>0</v>
      </c>
      <c r="N119" s="97" t="str">
        <f>VLOOKUP(A119,'Общая таблица'!A:H,8,0)</f>
        <v>C</v>
      </c>
    </row>
    <row r="120" spans="1:14" x14ac:dyDescent="0.25">
      <c r="A120" s="28" t="s">
        <v>373</v>
      </c>
      <c r="B120" s="42">
        <v>7612985636254</v>
      </c>
      <c r="C120" s="41" t="s">
        <v>374</v>
      </c>
      <c r="D120" s="31">
        <f>VLOOKUP(A120,'Общая таблица'!A:D,4,0)</f>
        <v>319690</v>
      </c>
      <c r="E120" s="32" t="str">
        <f>VLOOKUP(A120,'Общая таблица'!A:E,5,0)</f>
        <v>BEST</v>
      </c>
      <c r="F120" s="32" t="s">
        <v>354</v>
      </c>
      <c r="G120" s="99">
        <f>IF(E120="GOOD",Оглавление!$G$10,IF(E120="BETTER",Оглавление!$G$11,IF(E120="BEST",Оглавление!$G$12)))</f>
        <v>0</v>
      </c>
      <c r="H120" s="99">
        <f>Оглавление!$G$14</f>
        <v>0</v>
      </c>
      <c r="I120" s="99">
        <f t="shared" si="0"/>
        <v>0</v>
      </c>
      <c r="J120" s="100">
        <f t="shared" si="1"/>
        <v>319690</v>
      </c>
      <c r="K120" s="33"/>
      <c r="L120" s="101">
        <f t="shared" si="2"/>
        <v>0</v>
      </c>
      <c r="M120" s="96" t="str">
        <f>VLOOKUP(A120,'Общая таблица'!A:G,7,0)</f>
        <v>Под заказ</v>
      </c>
      <c r="N120" s="97" t="str">
        <f>VLOOKUP(A120,'Общая таблица'!A:H,8,0)</f>
        <v>O</v>
      </c>
    </row>
    <row r="121" spans="1:14" x14ac:dyDescent="0.25">
      <c r="A121" s="28" t="s">
        <v>375</v>
      </c>
      <c r="B121" s="42">
        <v>7612985636247</v>
      </c>
      <c r="C121" s="41" t="s">
        <v>376</v>
      </c>
      <c r="D121" s="31">
        <f>VLOOKUP(A121,'Общая таблица'!A:D,4,0)</f>
        <v>312190</v>
      </c>
      <c r="E121" s="32" t="str">
        <f>VLOOKUP(A121,'Общая таблица'!A:E,5,0)</f>
        <v>BEST</v>
      </c>
      <c r="F121" s="32" t="s">
        <v>354</v>
      </c>
      <c r="G121" s="99">
        <f>IF(E121="GOOD",Оглавление!$G$10,IF(E121="BETTER",Оглавление!$G$11,IF(E121="BEST",Оглавление!$G$12)))</f>
        <v>0</v>
      </c>
      <c r="H121" s="99">
        <f>Оглавление!$G$14</f>
        <v>0</v>
      </c>
      <c r="I121" s="99">
        <f t="shared" si="0"/>
        <v>0</v>
      </c>
      <c r="J121" s="100">
        <f t="shared" si="1"/>
        <v>312190</v>
      </c>
      <c r="K121" s="33"/>
      <c r="L121" s="101">
        <f t="shared" si="2"/>
        <v>0</v>
      </c>
      <c r="M121" s="96" t="str">
        <f>VLOOKUP(A121,'Общая таблица'!A:G,7,0)</f>
        <v>Под заказ</v>
      </c>
      <c r="N121" s="97" t="str">
        <f>VLOOKUP(A121,'Общая таблица'!A:H,8,0)</f>
        <v>O</v>
      </c>
    </row>
    <row r="122" spans="1:14" x14ac:dyDescent="0.25">
      <c r="A122" s="28" t="s">
        <v>377</v>
      </c>
      <c r="B122" s="98" t="s">
        <v>378</v>
      </c>
      <c r="C122" s="41" t="s">
        <v>379</v>
      </c>
      <c r="D122" s="31">
        <f>VLOOKUP(A122,'Общая таблица'!A:D,4,0)</f>
        <v>312190</v>
      </c>
      <c r="E122" s="32" t="str">
        <f>VLOOKUP(A122,'Общая таблица'!A:E,5,0)</f>
        <v>BEST</v>
      </c>
      <c r="F122" s="32" t="s">
        <v>354</v>
      </c>
      <c r="G122" s="99">
        <f>IF(E122="GOOD",Оглавление!$G$10,IF(E122="BETTER",Оглавление!$G$11,IF(E122="BEST",Оглавление!$G$12)))</f>
        <v>0</v>
      </c>
      <c r="H122" s="99">
        <f>Оглавление!$G$14</f>
        <v>0</v>
      </c>
      <c r="I122" s="99">
        <f t="shared" si="0"/>
        <v>0</v>
      </c>
      <c r="J122" s="100">
        <f t="shared" si="1"/>
        <v>312190</v>
      </c>
      <c r="K122" s="33"/>
      <c r="L122" s="101">
        <f t="shared" si="2"/>
        <v>0</v>
      </c>
      <c r="M122" s="96" t="str">
        <f>VLOOKUP(A122,'Общая таблица'!A:G,7,0)</f>
        <v>Под заказ</v>
      </c>
      <c r="N122" s="97" t="str">
        <f>VLOOKUP(A122,'Общая таблица'!A:H,8,0)</f>
        <v>O</v>
      </c>
    </row>
    <row r="123" spans="1:14" x14ac:dyDescent="0.25">
      <c r="A123" s="28" t="s">
        <v>380</v>
      </c>
      <c r="B123" s="42" t="s">
        <v>381</v>
      </c>
      <c r="C123" s="41" t="s">
        <v>382</v>
      </c>
      <c r="D123" s="31">
        <f>VLOOKUP(A123,'Общая таблица'!A:D,4,0)</f>
        <v>302990</v>
      </c>
      <c r="E123" s="32" t="str">
        <f>VLOOKUP(A123,'Общая таблица'!A:E,5,0)</f>
        <v>BEST</v>
      </c>
      <c r="F123" s="32" t="s">
        <v>354</v>
      </c>
      <c r="G123" s="99">
        <f>IF(E123="GOOD",Оглавление!$G$10,IF(E123="BETTER",Оглавление!$G$11,IF(E123="BEST",Оглавление!$G$12)))</f>
        <v>0</v>
      </c>
      <c r="H123" s="99">
        <f>Оглавление!$G$14</f>
        <v>0</v>
      </c>
      <c r="I123" s="99">
        <f t="shared" si="0"/>
        <v>0</v>
      </c>
      <c r="J123" s="100">
        <f t="shared" si="1"/>
        <v>302990</v>
      </c>
      <c r="K123" s="33"/>
      <c r="L123" s="101">
        <f t="shared" si="2"/>
        <v>0</v>
      </c>
      <c r="M123" s="96">
        <f>VLOOKUP(A123,'Общая таблица'!A:G,7,0)</f>
        <v>0</v>
      </c>
      <c r="N123" s="97" t="str">
        <f>VLOOKUP(A123,'Общая таблица'!A:H,8,0)</f>
        <v>C</v>
      </c>
    </row>
    <row r="124" spans="1:14" x14ac:dyDescent="0.25">
      <c r="A124" s="28" t="s">
        <v>383</v>
      </c>
      <c r="B124" s="98" t="s">
        <v>384</v>
      </c>
      <c r="C124" s="41" t="s">
        <v>385</v>
      </c>
      <c r="D124" s="31">
        <f>VLOOKUP(A124,'Общая таблица'!A:D,4,0)</f>
        <v>302990</v>
      </c>
      <c r="E124" s="32" t="str">
        <f>VLOOKUP(A124,'Общая таблица'!A:E,5,0)</f>
        <v>BEST</v>
      </c>
      <c r="F124" s="32" t="s">
        <v>354</v>
      </c>
      <c r="G124" s="99">
        <f>IF(E124="GOOD",Оглавление!$G$10,IF(E124="BETTER",Оглавление!$G$11,IF(E124="BEST",Оглавление!$G$12)))</f>
        <v>0</v>
      </c>
      <c r="H124" s="99">
        <f>Оглавление!$G$14</f>
        <v>0</v>
      </c>
      <c r="I124" s="99">
        <f t="shared" si="0"/>
        <v>0</v>
      </c>
      <c r="J124" s="100">
        <f t="shared" si="1"/>
        <v>302990</v>
      </c>
      <c r="K124" s="33"/>
      <c r="L124" s="101">
        <f t="shared" si="2"/>
        <v>0</v>
      </c>
      <c r="M124" s="96" t="str">
        <f>VLOOKUP(A124,'Общая таблица'!A:G,7,0)</f>
        <v>Под заказ</v>
      </c>
      <c r="N124" s="97" t="str">
        <f>VLOOKUP(A124,'Общая таблица'!A:H,8,0)</f>
        <v>O</v>
      </c>
    </row>
    <row r="125" spans="1:14" x14ac:dyDescent="0.25">
      <c r="A125" s="28" t="s">
        <v>386</v>
      </c>
      <c r="B125" s="98" t="s">
        <v>387</v>
      </c>
      <c r="C125" s="41" t="s">
        <v>388</v>
      </c>
      <c r="D125" s="31">
        <f>VLOOKUP(A125,'Общая таблица'!A:D,4,0)</f>
        <v>286390</v>
      </c>
      <c r="E125" s="32" t="str">
        <f>VLOOKUP(A125,'Общая таблица'!A:E,5,0)</f>
        <v>BEST</v>
      </c>
      <c r="F125" s="32" t="s">
        <v>354</v>
      </c>
      <c r="G125" s="99">
        <f>IF(E125="GOOD",Оглавление!$G$10,IF(E125="BETTER",Оглавление!$G$11,IF(E125="BEST",Оглавление!$G$12)))</f>
        <v>0</v>
      </c>
      <c r="H125" s="99">
        <f>Оглавление!$G$14</f>
        <v>0</v>
      </c>
      <c r="I125" s="99">
        <f t="shared" si="0"/>
        <v>0</v>
      </c>
      <c r="J125" s="100">
        <f t="shared" si="1"/>
        <v>286390</v>
      </c>
      <c r="K125" s="33"/>
      <c r="L125" s="101">
        <f t="shared" si="2"/>
        <v>0</v>
      </c>
      <c r="M125" s="96">
        <f>VLOOKUP(A125,'Общая таблица'!A:G,7,0)</f>
        <v>0</v>
      </c>
      <c r="N125" s="97" t="str">
        <f>VLOOKUP(A125,'Общая таблица'!A:H,8,0)</f>
        <v>C</v>
      </c>
    </row>
    <row r="126" spans="1:14" x14ac:dyDescent="0.25">
      <c r="A126" s="28" t="s">
        <v>389</v>
      </c>
      <c r="B126" s="98" t="s">
        <v>390</v>
      </c>
      <c r="C126" s="41" t="s">
        <v>391</v>
      </c>
      <c r="D126" s="31">
        <f>VLOOKUP(A126,'Общая таблица'!A:D,4,0)</f>
        <v>256790</v>
      </c>
      <c r="E126" s="32" t="str">
        <f>VLOOKUP(A126,'Общая таблица'!A:E,5,0)</f>
        <v>BEST</v>
      </c>
      <c r="F126" s="32" t="s">
        <v>198</v>
      </c>
      <c r="G126" s="99">
        <f>IF(E126="GOOD",Оглавление!$G$10,IF(E126="BETTER",Оглавление!$G$11,IF(E126="BEST",Оглавление!$G$12)))</f>
        <v>0</v>
      </c>
      <c r="H126" s="99">
        <f>Оглавление!$G$14</f>
        <v>0</v>
      </c>
      <c r="I126" s="99">
        <f t="shared" si="0"/>
        <v>0</v>
      </c>
      <c r="J126" s="100">
        <f t="shared" si="1"/>
        <v>256790</v>
      </c>
      <c r="K126" s="33"/>
      <c r="L126" s="101">
        <f t="shared" si="2"/>
        <v>0</v>
      </c>
      <c r="M126" s="96" t="str">
        <f>VLOOKUP(A126,'Общая таблица'!A:G,7,0)</f>
        <v>Под заказ</v>
      </c>
      <c r="N126" s="97" t="str">
        <f>VLOOKUP(A126,'Общая таблица'!A:H,8,0)</f>
        <v>O</v>
      </c>
    </row>
    <row r="127" spans="1:14" x14ac:dyDescent="0.25">
      <c r="A127" s="28" t="s">
        <v>392</v>
      </c>
      <c r="B127" s="98" t="s">
        <v>393</v>
      </c>
      <c r="C127" s="41" t="s">
        <v>394</v>
      </c>
      <c r="D127" s="31">
        <f>VLOOKUP(A127,'Общая таблица'!A:D,4,0)</f>
        <v>238290</v>
      </c>
      <c r="E127" s="32" t="str">
        <f>VLOOKUP(A127,'Общая таблица'!A:E,5,0)</f>
        <v>BEST</v>
      </c>
      <c r="F127" s="32" t="s">
        <v>198</v>
      </c>
      <c r="G127" s="99">
        <f>IF(E127="GOOD",Оглавление!$G$10,IF(E127="BETTER",Оглавление!$G$11,IF(E127="BEST",Оглавление!$G$12)))</f>
        <v>0</v>
      </c>
      <c r="H127" s="99">
        <f>Оглавление!$G$14</f>
        <v>0</v>
      </c>
      <c r="I127" s="99">
        <f t="shared" si="0"/>
        <v>0</v>
      </c>
      <c r="J127" s="100">
        <f t="shared" si="1"/>
        <v>238290</v>
      </c>
      <c r="K127" s="33"/>
      <c r="L127" s="101">
        <f t="shared" si="2"/>
        <v>0</v>
      </c>
      <c r="M127" s="96">
        <f>VLOOKUP(A127,'Общая таблица'!A:G,7,0)</f>
        <v>0</v>
      </c>
      <c r="N127" s="97" t="str">
        <f>VLOOKUP(A127,'Общая таблица'!A:H,8,0)</f>
        <v>C</v>
      </c>
    </row>
    <row r="128" spans="1:14" x14ac:dyDescent="0.25">
      <c r="A128" s="28" t="s">
        <v>395</v>
      </c>
      <c r="B128" s="36" t="s">
        <v>396</v>
      </c>
      <c r="C128" s="30" t="s">
        <v>397</v>
      </c>
      <c r="D128" s="31">
        <f>VLOOKUP(A128,'Общая таблица'!A:D,4,0)</f>
        <v>208790</v>
      </c>
      <c r="E128" s="32" t="str">
        <f>VLOOKUP(A128,'Общая таблица'!A:E,5,0)</f>
        <v>BEST</v>
      </c>
      <c r="F128" s="32" t="s">
        <v>35</v>
      </c>
      <c r="G128" s="99">
        <f>IF(E128="GOOD",Оглавление!$G$10,IF(E128="BETTER",Оглавление!$G$11,IF(E128="BEST",Оглавление!$G$12)))</f>
        <v>0</v>
      </c>
      <c r="H128" s="99">
        <f>Оглавление!$G$14</f>
        <v>0</v>
      </c>
      <c r="I128" s="99">
        <f t="shared" si="0"/>
        <v>0</v>
      </c>
      <c r="J128" s="100">
        <f t="shared" si="1"/>
        <v>208790</v>
      </c>
      <c r="K128" s="33"/>
      <c r="L128" s="101">
        <f t="shared" si="2"/>
        <v>0</v>
      </c>
      <c r="M128" s="96">
        <f>VLOOKUP(A128,'Общая таблица'!A:G,7,0)</f>
        <v>0</v>
      </c>
      <c r="N128" s="97" t="str">
        <f>VLOOKUP(A128,'Общая таблица'!A:H,8,0)</f>
        <v>C</v>
      </c>
    </row>
    <row r="129" spans="1:14" x14ac:dyDescent="0.25">
      <c r="A129" s="28" t="s">
        <v>398</v>
      </c>
      <c r="B129" s="36" t="s">
        <v>399</v>
      </c>
      <c r="C129" s="30" t="s">
        <v>400</v>
      </c>
      <c r="D129" s="31">
        <f>VLOOKUP(A129,'Общая таблица'!A:D,4,0)</f>
        <v>179290</v>
      </c>
      <c r="E129" s="32" t="str">
        <f>VLOOKUP(A129,'Общая таблица'!A:E,5,0)</f>
        <v>BEST</v>
      </c>
      <c r="F129" s="32" t="s">
        <v>35</v>
      </c>
      <c r="G129" s="99">
        <f>IF(E129="GOOD",Оглавление!$G$10,IF(E129="BETTER",Оглавление!$G$11,IF(E129="BEST",Оглавление!$G$12)))</f>
        <v>0</v>
      </c>
      <c r="H129" s="99">
        <f>Оглавление!$G$14</f>
        <v>0</v>
      </c>
      <c r="I129" s="99">
        <f t="shared" si="0"/>
        <v>0</v>
      </c>
      <c r="J129" s="100">
        <f t="shared" si="1"/>
        <v>179290</v>
      </c>
      <c r="K129" s="33"/>
      <c r="L129" s="101">
        <f t="shared" si="2"/>
        <v>0</v>
      </c>
      <c r="M129" s="96">
        <f>VLOOKUP(A129,'Общая таблица'!A:G,7,0)</f>
        <v>0</v>
      </c>
      <c r="N129" s="97" t="str">
        <f>VLOOKUP(A129,'Общая таблица'!A:H,8,0)</f>
        <v>C</v>
      </c>
    </row>
    <row r="130" spans="1:14" x14ac:dyDescent="0.25">
      <c r="A130" s="28" t="s">
        <v>401</v>
      </c>
      <c r="B130" s="36" t="s">
        <v>402</v>
      </c>
      <c r="C130" s="30" t="s">
        <v>403</v>
      </c>
      <c r="D130" s="31">
        <f>VLOOKUP(A130,'Общая таблица'!A:D,4,0)</f>
        <v>186590</v>
      </c>
      <c r="E130" s="32" t="str">
        <f>VLOOKUP(A130,'Общая таблица'!A:E,5,0)</f>
        <v>BEST</v>
      </c>
      <c r="F130" s="32" t="s">
        <v>35</v>
      </c>
      <c r="G130" s="99">
        <f>IF(E130="GOOD",Оглавление!$G$10,IF(E130="BETTER",Оглавление!$G$11,IF(E130="BEST",Оглавление!$G$12)))</f>
        <v>0</v>
      </c>
      <c r="H130" s="99">
        <f>Оглавление!$G$14</f>
        <v>0</v>
      </c>
      <c r="I130" s="99">
        <f t="shared" si="0"/>
        <v>0</v>
      </c>
      <c r="J130" s="100">
        <f t="shared" si="1"/>
        <v>186590</v>
      </c>
      <c r="K130" s="33"/>
      <c r="L130" s="101">
        <f t="shared" si="2"/>
        <v>0</v>
      </c>
      <c r="M130" s="96">
        <f>VLOOKUP(A130,'Общая таблица'!A:G,7,0)</f>
        <v>0</v>
      </c>
      <c r="N130" s="97" t="str">
        <f>VLOOKUP(A130,'Общая таблица'!A:H,8,0)</f>
        <v>C</v>
      </c>
    </row>
    <row r="131" spans="1:14" x14ac:dyDescent="0.25">
      <c r="A131" s="28" t="s">
        <v>404</v>
      </c>
      <c r="B131" s="36" t="s">
        <v>405</v>
      </c>
      <c r="C131" s="30" t="s">
        <v>406</v>
      </c>
      <c r="D131" s="31">
        <f>VLOOKUP(A131,'Общая таблица'!A:D,4,0)</f>
        <v>205090</v>
      </c>
      <c r="E131" s="32" t="str">
        <f>VLOOKUP(A131,'Общая таблица'!A:E,5,0)</f>
        <v>BEST</v>
      </c>
      <c r="F131" s="32" t="s">
        <v>35</v>
      </c>
      <c r="G131" s="99">
        <f>IF(E131="GOOD",Оглавление!$G$10,IF(E131="BETTER",Оглавление!$G$11,IF(E131="BEST",Оглавление!$G$12)))</f>
        <v>0</v>
      </c>
      <c r="H131" s="99">
        <f>Оглавление!$G$14</f>
        <v>0</v>
      </c>
      <c r="I131" s="99">
        <f t="shared" si="0"/>
        <v>0</v>
      </c>
      <c r="J131" s="100">
        <f t="shared" si="1"/>
        <v>205090</v>
      </c>
      <c r="K131" s="33"/>
      <c r="L131" s="101">
        <f t="shared" si="2"/>
        <v>0</v>
      </c>
      <c r="M131" s="96">
        <f>VLOOKUP(A131,'Общая таблица'!A:G,7,0)</f>
        <v>0</v>
      </c>
      <c r="N131" s="97" t="str">
        <f>VLOOKUP(A131,'Общая таблица'!A:H,8,0)</f>
        <v>C</v>
      </c>
    </row>
    <row r="132" spans="1:14" x14ac:dyDescent="0.25">
      <c r="A132" s="28" t="s">
        <v>407</v>
      </c>
      <c r="B132" s="36" t="s">
        <v>408</v>
      </c>
      <c r="C132" s="30" t="s">
        <v>409</v>
      </c>
      <c r="D132" s="31">
        <f>VLOOKUP(A132,'Общая таблица'!A:D,4,0)</f>
        <v>179290</v>
      </c>
      <c r="E132" s="32" t="str">
        <f>VLOOKUP(A132,'Общая таблица'!A:E,5,0)</f>
        <v>BEST</v>
      </c>
      <c r="F132" s="32" t="s">
        <v>35</v>
      </c>
      <c r="G132" s="99">
        <f>IF(E132="GOOD",Оглавление!$G$10,IF(E132="BETTER",Оглавление!$G$11,IF(E132="BEST",Оглавление!$G$12)))</f>
        <v>0</v>
      </c>
      <c r="H132" s="99">
        <f>Оглавление!$G$14</f>
        <v>0</v>
      </c>
      <c r="I132" s="99">
        <f t="shared" si="0"/>
        <v>0</v>
      </c>
      <c r="J132" s="100">
        <f t="shared" si="1"/>
        <v>179290</v>
      </c>
      <c r="K132" s="33"/>
      <c r="L132" s="101">
        <f t="shared" si="2"/>
        <v>0</v>
      </c>
      <c r="M132" s="96">
        <f>VLOOKUP(A132,'Общая таблица'!A:G,7,0)</f>
        <v>0</v>
      </c>
      <c r="N132" s="97" t="str">
        <f>VLOOKUP(A132,'Общая таблица'!A:H,8,0)</f>
        <v>C</v>
      </c>
    </row>
    <row r="133" spans="1:14" x14ac:dyDescent="0.25">
      <c r="A133" s="28" t="s">
        <v>410</v>
      </c>
      <c r="B133" s="102" t="s">
        <v>411</v>
      </c>
      <c r="C133" s="41" t="s">
        <v>412</v>
      </c>
      <c r="D133" s="31">
        <f>VLOOKUP(A133,'Общая таблица'!A:D,4,0)</f>
        <v>188490</v>
      </c>
      <c r="E133" s="32" t="str">
        <f>VLOOKUP(A133,'Общая таблица'!A:E,5,0)</f>
        <v>BEST</v>
      </c>
      <c r="F133" s="32" t="s">
        <v>35</v>
      </c>
      <c r="G133" s="99">
        <f>IF(E133="GOOD",Оглавление!$G$10,IF(E133="BETTER",Оглавление!$G$11,IF(E133="BEST",Оглавление!$G$12)))</f>
        <v>0</v>
      </c>
      <c r="H133" s="99">
        <f>Оглавление!$G$14</f>
        <v>0</v>
      </c>
      <c r="I133" s="99">
        <f t="shared" si="0"/>
        <v>0</v>
      </c>
      <c r="J133" s="100">
        <f t="shared" si="1"/>
        <v>188490</v>
      </c>
      <c r="K133" s="33"/>
      <c r="L133" s="101">
        <f t="shared" si="2"/>
        <v>0</v>
      </c>
      <c r="M133" s="96">
        <f>VLOOKUP(A133,'Общая таблица'!A:G,7,0)</f>
        <v>0</v>
      </c>
      <c r="N133" s="97" t="str">
        <f>VLOOKUP(A133,'Общая таблица'!A:H,8,0)</f>
        <v>C</v>
      </c>
    </row>
    <row r="134" spans="1:14" x14ac:dyDescent="0.25">
      <c r="A134" s="35" t="s">
        <v>413</v>
      </c>
      <c r="B134" s="98" t="s">
        <v>414</v>
      </c>
      <c r="C134" s="30" t="s">
        <v>415</v>
      </c>
      <c r="D134" s="31">
        <f>VLOOKUP(A134,'Общая таблица'!A:D,4,0)</f>
        <v>77890</v>
      </c>
      <c r="E134" s="32" t="str">
        <f>VLOOKUP(A134,'Общая таблица'!A:E,5,0)</f>
        <v>BEST</v>
      </c>
      <c r="F134" s="32" t="s">
        <v>35</v>
      </c>
      <c r="G134" s="99">
        <f>IF(E134="GOOD",Оглавление!$G$10,IF(E134="BETTER",Оглавление!$G$11,IF(E134="BEST",Оглавление!$G$12)))</f>
        <v>0</v>
      </c>
      <c r="H134" s="99">
        <f>Оглавление!$G$14</f>
        <v>0</v>
      </c>
      <c r="I134" s="99">
        <f t="shared" si="0"/>
        <v>0</v>
      </c>
      <c r="J134" s="100">
        <f t="shared" si="1"/>
        <v>77890</v>
      </c>
      <c r="K134" s="33"/>
      <c r="L134" s="101">
        <f t="shared" si="2"/>
        <v>0</v>
      </c>
      <c r="M134" s="96">
        <f>VLOOKUP(A134,'Общая таблица'!A:G,7,0)</f>
        <v>0</v>
      </c>
      <c r="N134" s="97" t="str">
        <f>VLOOKUP(A134,'Общая таблица'!A:H,8,0)</f>
        <v>A</v>
      </c>
    </row>
    <row r="135" spans="1:14" x14ac:dyDescent="0.25">
      <c r="A135" s="35" t="s">
        <v>420</v>
      </c>
      <c r="B135" s="98" t="s">
        <v>421</v>
      </c>
      <c r="C135" s="30" t="s">
        <v>422</v>
      </c>
      <c r="D135" s="31">
        <f>VLOOKUP(A135,'Общая таблица'!A:D,4,0)</f>
        <v>79390</v>
      </c>
      <c r="E135" s="32" t="str">
        <f>VLOOKUP(A135,'Общая таблица'!A:E,5,0)</f>
        <v>BEST</v>
      </c>
      <c r="F135" s="32" t="s">
        <v>35</v>
      </c>
      <c r="G135" s="99">
        <f>IF(E135="GOOD",Оглавление!$G$10,IF(E135="BETTER",Оглавление!$G$11,IF(E135="BEST",Оглавление!$G$12)))</f>
        <v>0</v>
      </c>
      <c r="H135" s="99">
        <f>Оглавление!$G$14</f>
        <v>0</v>
      </c>
      <c r="I135" s="99">
        <f t="shared" si="0"/>
        <v>0</v>
      </c>
      <c r="J135" s="100">
        <f t="shared" si="1"/>
        <v>79390</v>
      </c>
      <c r="K135" s="33"/>
      <c r="L135" s="101">
        <f t="shared" si="2"/>
        <v>0</v>
      </c>
      <c r="M135" s="96">
        <f>VLOOKUP(A135,'Общая таблица'!A:G,7,0)</f>
        <v>0</v>
      </c>
      <c r="N135" s="97" t="str">
        <f>VLOOKUP(A135,'Общая таблица'!A:H,8,0)</f>
        <v>A</v>
      </c>
    </row>
    <row r="136" spans="1:14" x14ac:dyDescent="0.25">
      <c r="A136" s="35" t="s">
        <v>423</v>
      </c>
      <c r="B136" s="98" t="s">
        <v>424</v>
      </c>
      <c r="C136" s="30" t="s">
        <v>425</v>
      </c>
      <c r="D136" s="31">
        <f>VLOOKUP(A136,'Общая таблица'!A:D,4,0)</f>
        <v>77590</v>
      </c>
      <c r="E136" s="32" t="str">
        <f>VLOOKUP(A136,'Общая таблица'!A:E,5,0)</f>
        <v>BEST</v>
      </c>
      <c r="F136" s="32" t="s">
        <v>35</v>
      </c>
      <c r="G136" s="99">
        <f>IF(E136="GOOD",Оглавление!$G$10,IF(E136="BETTER",Оглавление!$G$11,IF(E136="BEST",Оглавление!$G$12)))</f>
        <v>0</v>
      </c>
      <c r="H136" s="99">
        <f>Оглавление!$G$14</f>
        <v>0</v>
      </c>
      <c r="I136" s="99">
        <f t="shared" si="0"/>
        <v>0</v>
      </c>
      <c r="J136" s="100">
        <f t="shared" si="1"/>
        <v>77590</v>
      </c>
      <c r="K136" s="33"/>
      <c r="L136" s="101">
        <f t="shared" si="2"/>
        <v>0</v>
      </c>
      <c r="M136" s="96">
        <f>VLOOKUP(A136,'Общая таблица'!A:G,7,0)</f>
        <v>0</v>
      </c>
      <c r="N136" s="97" t="str">
        <f>VLOOKUP(A136,'Общая таблица'!A:H,8,0)</f>
        <v>A</v>
      </c>
    </row>
    <row r="137" spans="1:14" x14ac:dyDescent="0.25">
      <c r="A137" s="35" t="s">
        <v>426</v>
      </c>
      <c r="B137" s="98" t="s">
        <v>427</v>
      </c>
      <c r="C137" s="30" t="s">
        <v>428</v>
      </c>
      <c r="D137" s="31">
        <f>VLOOKUP(A137,'Общая таблица'!A:D,4,0)</f>
        <v>79390</v>
      </c>
      <c r="E137" s="32" t="str">
        <f>VLOOKUP(A137,'Общая таблица'!A:E,5,0)</f>
        <v>BEST</v>
      </c>
      <c r="F137" s="32" t="s">
        <v>35</v>
      </c>
      <c r="G137" s="99">
        <f>IF(E137="GOOD",Оглавление!$G$10,IF(E137="BETTER",Оглавление!$G$11,IF(E137="BEST",Оглавление!$G$12)))</f>
        <v>0</v>
      </c>
      <c r="H137" s="99">
        <f>Оглавление!$G$14</f>
        <v>0</v>
      </c>
      <c r="I137" s="99">
        <f t="shared" si="0"/>
        <v>0</v>
      </c>
      <c r="J137" s="100">
        <f t="shared" si="1"/>
        <v>79390</v>
      </c>
      <c r="K137" s="33"/>
      <c r="L137" s="101">
        <f t="shared" si="2"/>
        <v>0</v>
      </c>
      <c r="M137" s="96">
        <f>VLOOKUP(A137,'Общая таблица'!A:G,7,0)</f>
        <v>0</v>
      </c>
      <c r="N137" s="97" t="str">
        <f>VLOOKUP(A137,'Общая таблица'!A:H,8,0)</f>
        <v>A</v>
      </c>
    </row>
    <row r="138" spans="1:14" x14ac:dyDescent="0.25">
      <c r="A138" s="35" t="s">
        <v>429</v>
      </c>
      <c r="B138" s="98" t="s">
        <v>430</v>
      </c>
      <c r="C138" s="30" t="s">
        <v>431</v>
      </c>
      <c r="D138" s="31">
        <f>VLOOKUP(A138,'Общая таблица'!A:D,4,0)</f>
        <v>77590</v>
      </c>
      <c r="E138" s="32" t="str">
        <f>VLOOKUP(A138,'Общая таблица'!A:E,5,0)</f>
        <v>BEST</v>
      </c>
      <c r="F138" s="32" t="s">
        <v>35</v>
      </c>
      <c r="G138" s="99">
        <f>IF(E138="GOOD",Оглавление!$G$10,IF(E138="BETTER",Оглавление!$G$11,IF(E138="BEST",Оглавление!$G$12)))</f>
        <v>0</v>
      </c>
      <c r="H138" s="99">
        <f>Оглавление!$G$14</f>
        <v>0</v>
      </c>
      <c r="I138" s="99">
        <f t="shared" si="0"/>
        <v>0</v>
      </c>
      <c r="J138" s="100">
        <f t="shared" si="1"/>
        <v>77590</v>
      </c>
      <c r="K138" s="33"/>
      <c r="L138" s="101">
        <f t="shared" si="2"/>
        <v>0</v>
      </c>
      <c r="M138" s="96">
        <f>VLOOKUP(A138,'Общая таблица'!A:G,7,0)</f>
        <v>0</v>
      </c>
      <c r="N138" s="97" t="str">
        <f>VLOOKUP(A138,'Общая таблица'!A:H,8,0)</f>
        <v>A</v>
      </c>
    </row>
    <row r="139" spans="1:14" x14ac:dyDescent="0.25">
      <c r="A139" s="28" t="s">
        <v>432</v>
      </c>
      <c r="B139" s="42">
        <v>7612985764285</v>
      </c>
      <c r="C139" s="30" t="s">
        <v>433</v>
      </c>
      <c r="D139" s="31">
        <f>VLOOKUP(A139,'Общая таблица'!A:D,4,0)</f>
        <v>26590</v>
      </c>
      <c r="E139" s="32" t="str">
        <f>VLOOKUP(A139,'Общая таблица'!A:E,5,0)</f>
        <v>BEST</v>
      </c>
      <c r="F139" s="32" t="s">
        <v>35</v>
      </c>
      <c r="G139" s="99">
        <f>IF(E139="GOOD",Оглавление!$G$10,IF(E139="BETTER",Оглавление!$G$11,IF(E139="BEST",Оглавление!$G$12)))</f>
        <v>0</v>
      </c>
      <c r="H139" s="99">
        <f>Оглавление!$G$14</f>
        <v>0</v>
      </c>
      <c r="I139" s="99">
        <f t="shared" si="0"/>
        <v>0</v>
      </c>
      <c r="J139" s="100">
        <f t="shared" si="1"/>
        <v>26590</v>
      </c>
      <c r="K139" s="33"/>
      <c r="L139" s="101">
        <f t="shared" si="2"/>
        <v>0</v>
      </c>
      <c r="M139" s="96">
        <f>VLOOKUP(A139,'Общая таблица'!A:G,7,0)</f>
        <v>0</v>
      </c>
      <c r="N139" s="97" t="str">
        <f>VLOOKUP(A139,'Общая таблица'!A:H,8,0)</f>
        <v>A</v>
      </c>
    </row>
    <row r="140" spans="1:14" x14ac:dyDescent="0.25">
      <c r="A140" s="28" t="s">
        <v>434</v>
      </c>
      <c r="B140" s="42">
        <v>7612985764278</v>
      </c>
      <c r="C140" s="30" t="s">
        <v>435</v>
      </c>
      <c r="D140" s="31">
        <f>VLOOKUP(A140,'Общая таблица'!A:D,4,0)</f>
        <v>29490</v>
      </c>
      <c r="E140" s="32" t="str">
        <f>VLOOKUP(A140,'Общая таблица'!A:E,5,0)</f>
        <v>BEST</v>
      </c>
      <c r="F140" s="32" t="s">
        <v>35</v>
      </c>
      <c r="G140" s="99">
        <f>IF(E140="GOOD",Оглавление!$G$10,IF(E140="BETTER",Оглавление!$G$11,IF(E140="BEST",Оглавление!$G$12)))</f>
        <v>0</v>
      </c>
      <c r="H140" s="99">
        <f>Оглавление!$G$14</f>
        <v>0</v>
      </c>
      <c r="I140" s="99">
        <f t="shared" si="0"/>
        <v>0</v>
      </c>
      <c r="J140" s="100">
        <f t="shared" si="1"/>
        <v>29490</v>
      </c>
      <c r="K140" s="33"/>
      <c r="L140" s="101">
        <f t="shared" si="2"/>
        <v>0</v>
      </c>
      <c r="M140" s="96">
        <f>VLOOKUP(A140,'Общая таблица'!A:G,7,0)</f>
        <v>0</v>
      </c>
      <c r="N140" s="97" t="str">
        <f>VLOOKUP(A140,'Общая таблица'!A:H,8,0)</f>
        <v>A</v>
      </c>
    </row>
    <row r="141" spans="1:14" x14ac:dyDescent="0.25">
      <c r="A141" s="28" t="s">
        <v>436</v>
      </c>
      <c r="B141" s="42">
        <v>7612985772808</v>
      </c>
      <c r="C141" s="30" t="s">
        <v>437</v>
      </c>
      <c r="D141" s="31">
        <f>VLOOKUP(A141,'Общая таблица'!A:D,4,0)</f>
        <v>37790</v>
      </c>
      <c r="E141" s="32" t="str">
        <f>VLOOKUP(A141,'Общая таблица'!A:E,5,0)</f>
        <v>BEST</v>
      </c>
      <c r="F141" s="32" t="s">
        <v>35</v>
      </c>
      <c r="G141" s="99">
        <f>IF(E141="GOOD",Оглавление!$G$10,IF(E141="BETTER",Оглавление!$G$11,IF(E141="BEST",Оглавление!$G$12)))</f>
        <v>0</v>
      </c>
      <c r="H141" s="99">
        <f>Оглавление!$G$14</f>
        <v>0</v>
      </c>
      <c r="I141" s="99">
        <f t="shared" si="0"/>
        <v>0</v>
      </c>
      <c r="J141" s="100">
        <f t="shared" si="1"/>
        <v>37790</v>
      </c>
      <c r="K141" s="33"/>
      <c r="L141" s="101">
        <f t="shared" si="2"/>
        <v>0</v>
      </c>
      <c r="M141" s="96">
        <f>VLOOKUP(A141,'Общая таблица'!A:G,7,0)</f>
        <v>0</v>
      </c>
      <c r="N141" s="97" t="str">
        <f>VLOOKUP(A141,'Общая таблица'!A:H,8,0)</f>
        <v>A</v>
      </c>
    </row>
    <row r="142" spans="1:14" x14ac:dyDescent="0.25">
      <c r="A142" s="28" t="s">
        <v>438</v>
      </c>
      <c r="B142" s="42">
        <v>7612985772815</v>
      </c>
      <c r="C142" s="30" t="s">
        <v>439</v>
      </c>
      <c r="D142" s="31">
        <f>VLOOKUP(A142,'Общая таблица'!A:D,4,0)</f>
        <v>38690</v>
      </c>
      <c r="E142" s="32" t="str">
        <f>VLOOKUP(A142,'Общая таблица'!A:E,5,0)</f>
        <v>BEST</v>
      </c>
      <c r="F142" s="32" t="s">
        <v>35</v>
      </c>
      <c r="G142" s="99">
        <f>IF(E142="GOOD",Оглавление!$G$10,IF(E142="BETTER",Оглавление!$G$11,IF(E142="BEST",Оглавление!$G$12)))</f>
        <v>0</v>
      </c>
      <c r="H142" s="99">
        <f>Оглавление!$G$14</f>
        <v>0</v>
      </c>
      <c r="I142" s="99">
        <f t="shared" si="0"/>
        <v>0</v>
      </c>
      <c r="J142" s="100">
        <f t="shared" si="1"/>
        <v>38690</v>
      </c>
      <c r="K142" s="33"/>
      <c r="L142" s="101">
        <f t="shared" si="2"/>
        <v>0</v>
      </c>
      <c r="M142" s="96">
        <f>VLOOKUP(A142,'Общая таблица'!A:G,7,0)</f>
        <v>0</v>
      </c>
      <c r="N142" s="97" t="str">
        <f>VLOOKUP(A142,'Общая таблица'!A:H,8,0)</f>
        <v>A</v>
      </c>
    </row>
    <row r="143" spans="1:14" x14ac:dyDescent="0.25">
      <c r="A143" s="28" t="s">
        <v>440</v>
      </c>
      <c r="B143" s="42">
        <v>7612985911306</v>
      </c>
      <c r="C143" s="30" t="s">
        <v>441</v>
      </c>
      <c r="D143" s="31">
        <f>VLOOKUP(A143,'Общая таблица'!A:D,4,0)</f>
        <v>34890</v>
      </c>
      <c r="E143" s="32" t="str">
        <f>VLOOKUP(A143,'Общая таблица'!A:E,5,0)</f>
        <v>BEST</v>
      </c>
      <c r="F143" s="32" t="s">
        <v>35</v>
      </c>
      <c r="G143" s="99">
        <f>IF(E143="GOOD",Оглавление!$G$10,IF(E143="BETTER",Оглавление!$G$11,IF(E143="BEST",Оглавление!$G$12)))</f>
        <v>0</v>
      </c>
      <c r="H143" s="99">
        <f>Оглавление!$G$14</f>
        <v>0</v>
      </c>
      <c r="I143" s="99">
        <f t="shared" si="0"/>
        <v>0</v>
      </c>
      <c r="J143" s="100">
        <f t="shared" si="1"/>
        <v>34890</v>
      </c>
      <c r="K143" s="33"/>
      <c r="L143" s="101">
        <f t="shared" si="2"/>
        <v>0</v>
      </c>
      <c r="M143" s="96">
        <f>VLOOKUP(A143,'Общая таблица'!A:G,7,0)</f>
        <v>0</v>
      </c>
      <c r="N143" s="97" t="str">
        <f>VLOOKUP(A143,'Общая таблица'!A:H,8,0)</f>
        <v>A</v>
      </c>
    </row>
    <row r="144" spans="1:14" x14ac:dyDescent="0.25">
      <c r="A144" s="28" t="s">
        <v>442</v>
      </c>
      <c r="B144" s="42">
        <v>7612985911313</v>
      </c>
      <c r="C144" s="30" t="s">
        <v>443</v>
      </c>
      <c r="D144" s="31">
        <f>VLOOKUP(A144,'Общая таблица'!A:D,4,0)</f>
        <v>35890</v>
      </c>
      <c r="E144" s="32" t="str">
        <f>VLOOKUP(A144,'Общая таблица'!A:E,5,0)</f>
        <v>BEST</v>
      </c>
      <c r="F144" s="32" t="s">
        <v>35</v>
      </c>
      <c r="G144" s="99">
        <f>IF(E144="GOOD",Оглавление!$G$10,IF(E144="BETTER",Оглавление!$G$11,IF(E144="BEST",Оглавление!$G$12)))</f>
        <v>0</v>
      </c>
      <c r="H144" s="99">
        <f>Оглавление!$G$14</f>
        <v>0</v>
      </c>
      <c r="I144" s="99">
        <f t="shared" si="0"/>
        <v>0</v>
      </c>
      <c r="J144" s="100">
        <f t="shared" si="1"/>
        <v>35890</v>
      </c>
      <c r="K144" s="33"/>
      <c r="L144" s="101">
        <f t="shared" si="2"/>
        <v>0</v>
      </c>
      <c r="M144" s="96">
        <f>VLOOKUP(A144,'Общая таблица'!A:G,7,0)</f>
        <v>0</v>
      </c>
      <c r="N144" s="97" t="str">
        <f>VLOOKUP(A144,'Общая таблица'!A:H,8,0)</f>
        <v>A</v>
      </c>
    </row>
    <row r="145" spans="1:14" x14ac:dyDescent="0.25">
      <c r="A145" s="28" t="s">
        <v>444</v>
      </c>
      <c r="B145" s="42">
        <v>7612985772785</v>
      </c>
      <c r="C145" s="30" t="s">
        <v>445</v>
      </c>
      <c r="D145" s="31">
        <f>VLOOKUP(A145,'Общая таблица'!A:D,4,0)</f>
        <v>31390</v>
      </c>
      <c r="E145" s="32" t="str">
        <f>VLOOKUP(A145,'Общая таблица'!A:E,5,0)</f>
        <v>BEST</v>
      </c>
      <c r="F145" s="32" t="s">
        <v>35</v>
      </c>
      <c r="G145" s="99">
        <f>IF(E145="GOOD",Оглавление!$G$10,IF(E145="BETTER",Оглавление!$G$11,IF(E145="BEST",Оглавление!$G$12)))</f>
        <v>0</v>
      </c>
      <c r="H145" s="99">
        <f>Оглавление!$G$14</f>
        <v>0</v>
      </c>
      <c r="I145" s="99">
        <f t="shared" si="0"/>
        <v>0</v>
      </c>
      <c r="J145" s="100">
        <f t="shared" si="1"/>
        <v>31390</v>
      </c>
      <c r="K145" s="33"/>
      <c r="L145" s="101">
        <f t="shared" si="2"/>
        <v>0</v>
      </c>
      <c r="M145" s="96">
        <f>VLOOKUP(A145,'Общая таблица'!A:G,7,0)</f>
        <v>0</v>
      </c>
      <c r="N145" s="97" t="str">
        <f>VLOOKUP(A145,'Общая таблица'!A:H,8,0)</f>
        <v>A</v>
      </c>
    </row>
    <row r="147" spans="1:14" x14ac:dyDescent="0.25">
      <c r="A147" s="28" t="s">
        <v>448</v>
      </c>
      <c r="B147" s="42">
        <v>7612985764223</v>
      </c>
      <c r="C147" s="30" t="s">
        <v>449</v>
      </c>
      <c r="D147" s="31">
        <f>VLOOKUP(A147,'Общая таблица'!A:D,4,0)</f>
        <v>19290</v>
      </c>
      <c r="E147" s="32" t="str">
        <f>VLOOKUP(A147,'Общая таблица'!A:E,5,0)</f>
        <v>BEST</v>
      </c>
      <c r="F147" s="32" t="s">
        <v>35</v>
      </c>
      <c r="G147" s="99">
        <f>IF(E147="GOOD",Оглавление!$G$10,IF(E147="BETTER",Оглавление!$G$11,IF(E147="BEST",Оглавление!$G$12)))</f>
        <v>0</v>
      </c>
      <c r="H147" s="99">
        <f>Оглавление!$G$14</f>
        <v>0</v>
      </c>
      <c r="I147" s="99">
        <f t="shared" ref="I147:I348" si="3">G147+H147</f>
        <v>0</v>
      </c>
      <c r="J147" s="100">
        <f t="shared" ref="J147:J348" si="4">D147*(1-I147)</f>
        <v>19290</v>
      </c>
      <c r="K147" s="33"/>
      <c r="L147" s="101">
        <f t="shared" ref="L147:L400" si="5">J147*K147</f>
        <v>0</v>
      </c>
      <c r="M147" s="96">
        <f>VLOOKUP(A147,'Общая таблица'!A:G,7,0)</f>
        <v>0</v>
      </c>
      <c r="N147" s="97" t="str">
        <f>VLOOKUP(A147,'Общая таблица'!A:H,8,0)</f>
        <v>A</v>
      </c>
    </row>
    <row r="148" spans="1:14" x14ac:dyDescent="0.25">
      <c r="A148" s="28" t="s">
        <v>450</v>
      </c>
      <c r="B148" s="42">
        <v>7612985764230</v>
      </c>
      <c r="C148" s="30" t="s">
        <v>451</v>
      </c>
      <c r="D148" s="31">
        <f>VLOOKUP(A148,'Общая таблица'!A:D,4,0)</f>
        <v>22190</v>
      </c>
      <c r="E148" s="32" t="str">
        <f>VLOOKUP(A148,'Общая таблица'!A:E,5,0)</f>
        <v>BEST</v>
      </c>
      <c r="F148" s="32" t="s">
        <v>35</v>
      </c>
      <c r="G148" s="99">
        <f>IF(E148="GOOD",Оглавление!$G$10,IF(E148="BETTER",Оглавление!$G$11,IF(E148="BEST",Оглавление!$G$12)))</f>
        <v>0</v>
      </c>
      <c r="H148" s="99">
        <f>Оглавление!$G$14</f>
        <v>0</v>
      </c>
      <c r="I148" s="99">
        <f t="shared" si="3"/>
        <v>0</v>
      </c>
      <c r="J148" s="100">
        <f t="shared" si="4"/>
        <v>22190</v>
      </c>
      <c r="K148" s="33"/>
      <c r="L148" s="101">
        <f t="shared" si="5"/>
        <v>0</v>
      </c>
      <c r="M148" s="96">
        <f>VLOOKUP(A148,'Общая таблица'!A:G,7,0)</f>
        <v>0</v>
      </c>
      <c r="N148" s="97" t="str">
        <f>VLOOKUP(A148,'Общая таблица'!A:H,8,0)</f>
        <v>A</v>
      </c>
    </row>
    <row r="149" spans="1:14" x14ac:dyDescent="0.25">
      <c r="A149" s="28" t="s">
        <v>452</v>
      </c>
      <c r="B149" s="42">
        <v>7612985764247</v>
      </c>
      <c r="C149" s="30" t="s">
        <v>453</v>
      </c>
      <c r="D149" s="31">
        <f>VLOOKUP(A149,'Общая таблица'!A:D,4,0)</f>
        <v>22290</v>
      </c>
      <c r="E149" s="32" t="str">
        <f>VLOOKUP(A149,'Общая таблица'!A:E,5,0)</f>
        <v>BEST</v>
      </c>
      <c r="F149" s="32" t="s">
        <v>35</v>
      </c>
      <c r="G149" s="99">
        <f>IF(E149="GOOD",Оглавление!$G$10,IF(E149="BETTER",Оглавление!$G$11,IF(E149="BEST",Оглавление!$G$12)))</f>
        <v>0</v>
      </c>
      <c r="H149" s="99">
        <f>Оглавление!$G$14</f>
        <v>0</v>
      </c>
      <c r="I149" s="99">
        <f t="shared" si="3"/>
        <v>0</v>
      </c>
      <c r="J149" s="100">
        <f t="shared" si="4"/>
        <v>22290</v>
      </c>
      <c r="K149" s="33"/>
      <c r="L149" s="101">
        <f t="shared" si="5"/>
        <v>0</v>
      </c>
      <c r="M149" s="96">
        <f>VLOOKUP(A149,'Общая таблица'!A:G,7,0)</f>
        <v>0</v>
      </c>
      <c r="N149" s="97" t="str">
        <f>VLOOKUP(A149,'Общая таблица'!A:H,8,0)</f>
        <v>A</v>
      </c>
    </row>
    <row r="150" spans="1:14" x14ac:dyDescent="0.25">
      <c r="A150" s="35" t="s">
        <v>456</v>
      </c>
      <c r="B150" s="98" t="s">
        <v>457</v>
      </c>
      <c r="C150" s="30" t="s">
        <v>458</v>
      </c>
      <c r="D150" s="31">
        <f>VLOOKUP(A150,'Общая таблица'!A:D,4,0)</f>
        <v>147790</v>
      </c>
      <c r="E150" s="32" t="str">
        <f>VLOOKUP(A150,'Общая таблица'!A:E,5,0)</f>
        <v>BEST</v>
      </c>
      <c r="F150" s="32" t="s">
        <v>35</v>
      </c>
      <c r="G150" s="99">
        <f>IF(E150="GOOD",Оглавление!$G$10,IF(E150="BETTER",Оглавление!$G$11,IF(E150="BEST",Оглавление!$G$12)))</f>
        <v>0</v>
      </c>
      <c r="H150" s="99">
        <f>Оглавление!$G$14</f>
        <v>0</v>
      </c>
      <c r="I150" s="99">
        <f t="shared" si="3"/>
        <v>0</v>
      </c>
      <c r="J150" s="100">
        <f t="shared" si="4"/>
        <v>147790</v>
      </c>
      <c r="K150" s="33"/>
      <c r="L150" s="101">
        <f t="shared" si="5"/>
        <v>0</v>
      </c>
      <c r="M150" s="96">
        <f>VLOOKUP(A150,'Общая таблица'!A:G,7,0)</f>
        <v>0</v>
      </c>
      <c r="N150" s="97" t="str">
        <f>VLOOKUP(A150,'Общая таблица'!A:H,8,0)</f>
        <v>B</v>
      </c>
    </row>
    <row r="151" spans="1:14" x14ac:dyDescent="0.25">
      <c r="A151" s="35" t="s">
        <v>459</v>
      </c>
      <c r="B151" s="98" t="s">
        <v>460</v>
      </c>
      <c r="C151" s="30" t="s">
        <v>461</v>
      </c>
      <c r="D151" s="31">
        <f>VLOOKUP(A151,'Общая таблица'!A:D,4,0)</f>
        <v>158890</v>
      </c>
      <c r="E151" s="32" t="str">
        <f>VLOOKUP(A151,'Общая таблица'!A:E,5,0)</f>
        <v>BEST</v>
      </c>
      <c r="F151" s="32" t="s">
        <v>35</v>
      </c>
      <c r="G151" s="99">
        <f>IF(E151="GOOD",Оглавление!$G$10,IF(E151="BETTER",Оглавление!$G$11,IF(E151="BEST",Оглавление!$G$12)))</f>
        <v>0</v>
      </c>
      <c r="H151" s="99">
        <f>Оглавление!$G$14</f>
        <v>0</v>
      </c>
      <c r="I151" s="99">
        <f t="shared" si="3"/>
        <v>0</v>
      </c>
      <c r="J151" s="100">
        <f t="shared" si="4"/>
        <v>158890</v>
      </c>
      <c r="K151" s="33"/>
      <c r="L151" s="101">
        <f t="shared" si="5"/>
        <v>0</v>
      </c>
      <c r="M151" s="96">
        <f>VLOOKUP(A151,'Общая таблица'!A:G,7,0)</f>
        <v>0</v>
      </c>
      <c r="N151" s="97" t="str">
        <f>VLOOKUP(A151,'Общая таблица'!A:H,8,0)</f>
        <v>B</v>
      </c>
    </row>
    <row r="152" spans="1:14" x14ac:dyDescent="0.25">
      <c r="A152" s="35" t="s">
        <v>462</v>
      </c>
      <c r="B152" s="98" t="s">
        <v>463</v>
      </c>
      <c r="C152" s="30" t="s">
        <v>464</v>
      </c>
      <c r="D152" s="31">
        <f>VLOOKUP(A152,'Общая таблица'!A:D,4,0)</f>
        <v>138590</v>
      </c>
      <c r="E152" s="32" t="str">
        <f>VLOOKUP(A152,'Общая таблица'!A:E,5,0)</f>
        <v>BEST</v>
      </c>
      <c r="F152" s="32" t="s">
        <v>35</v>
      </c>
      <c r="G152" s="99">
        <f>IF(E152="GOOD",Оглавление!$G$10,IF(E152="BETTER",Оглавление!$G$11,IF(E152="BEST",Оглавление!$G$12)))</f>
        <v>0</v>
      </c>
      <c r="H152" s="99">
        <f>Оглавление!$G$14</f>
        <v>0</v>
      </c>
      <c r="I152" s="99">
        <f t="shared" si="3"/>
        <v>0</v>
      </c>
      <c r="J152" s="100">
        <f t="shared" si="4"/>
        <v>138590</v>
      </c>
      <c r="K152" s="33"/>
      <c r="L152" s="101">
        <f t="shared" si="5"/>
        <v>0</v>
      </c>
      <c r="M152" s="96">
        <f>VLOOKUP(A152,'Общая таблица'!A:G,7,0)</f>
        <v>0</v>
      </c>
      <c r="N152" s="97" t="str">
        <f>VLOOKUP(A152,'Общая таблица'!A:H,8,0)</f>
        <v>B</v>
      </c>
    </row>
    <row r="153" spans="1:14" x14ac:dyDescent="0.25">
      <c r="A153" s="35" t="s">
        <v>465</v>
      </c>
      <c r="B153" s="98" t="s">
        <v>466</v>
      </c>
      <c r="C153" s="30" t="s">
        <v>467</v>
      </c>
      <c r="D153" s="31">
        <f>VLOOKUP(A153,'Общая таблица'!A:D,4,0)</f>
        <v>147790</v>
      </c>
      <c r="E153" s="32" t="str">
        <f>VLOOKUP(A153,'Общая таблица'!A:E,5,0)</f>
        <v>BEST</v>
      </c>
      <c r="F153" s="32" t="s">
        <v>35</v>
      </c>
      <c r="G153" s="99">
        <f>IF(E153="GOOD",Оглавление!$G$10,IF(E153="BETTER",Оглавление!$G$11,IF(E153="BEST",Оглавление!$G$12)))</f>
        <v>0</v>
      </c>
      <c r="H153" s="99">
        <f>Оглавление!$G$14</f>
        <v>0</v>
      </c>
      <c r="I153" s="99">
        <f t="shared" si="3"/>
        <v>0</v>
      </c>
      <c r="J153" s="100">
        <f t="shared" si="4"/>
        <v>147790</v>
      </c>
      <c r="K153" s="33"/>
      <c r="L153" s="101">
        <f t="shared" si="5"/>
        <v>0</v>
      </c>
      <c r="M153" s="96">
        <f>VLOOKUP(A153,'Общая таблица'!A:G,7,0)</f>
        <v>0</v>
      </c>
      <c r="N153" s="97" t="str">
        <f>VLOOKUP(A153,'Общая таблица'!A:H,8,0)</f>
        <v>B</v>
      </c>
    </row>
    <row r="154" spans="1:14" x14ac:dyDescent="0.25">
      <c r="A154" s="40" t="s">
        <v>468</v>
      </c>
      <c r="B154" s="36" t="s">
        <v>469</v>
      </c>
      <c r="C154" s="53" t="s">
        <v>470</v>
      </c>
      <c r="D154" s="31">
        <f>VLOOKUP(A154,'Общая таблица'!A:D,4,0)</f>
        <v>83090</v>
      </c>
      <c r="E154" s="32" t="str">
        <f>VLOOKUP(A154,'Общая таблица'!A:E,5,0)</f>
        <v>BEST</v>
      </c>
      <c r="F154" s="32" t="s">
        <v>35</v>
      </c>
      <c r="G154" s="99">
        <f>IF(E154="GOOD",Оглавление!$G$10,IF(E154="BETTER",Оглавление!$G$11,IF(E154="BEST",Оглавление!$G$12)))</f>
        <v>0</v>
      </c>
      <c r="H154" s="99">
        <f>Оглавление!$G$14</f>
        <v>0</v>
      </c>
      <c r="I154" s="99">
        <f t="shared" si="3"/>
        <v>0</v>
      </c>
      <c r="J154" s="100">
        <f t="shared" si="4"/>
        <v>83090</v>
      </c>
      <c r="K154" s="33"/>
      <c r="L154" s="101">
        <f t="shared" si="5"/>
        <v>0</v>
      </c>
      <c r="M154" s="96">
        <f>VLOOKUP(A154,'Общая таблица'!A:G,7,0)</f>
        <v>0</v>
      </c>
      <c r="N154" s="97" t="str">
        <f>VLOOKUP(A154,'Общая таблица'!A:H,8,0)</f>
        <v>C</v>
      </c>
    </row>
    <row r="155" spans="1:14" x14ac:dyDescent="0.25">
      <c r="A155" s="40" t="s">
        <v>471</v>
      </c>
      <c r="B155" s="36" t="s">
        <v>472</v>
      </c>
      <c r="C155" s="53" t="s">
        <v>473</v>
      </c>
      <c r="D155" s="31">
        <f>VLOOKUP(A155,'Общая таблица'!A:D,4,0)</f>
        <v>77590</v>
      </c>
      <c r="E155" s="32" t="str">
        <f>VLOOKUP(A155,'Общая таблица'!A:E,5,0)</f>
        <v>BEST</v>
      </c>
      <c r="F155" s="32" t="s">
        <v>35</v>
      </c>
      <c r="G155" s="99">
        <f>IF(E155="GOOD",Оглавление!$G$10,IF(E155="BETTER",Оглавление!$G$11,IF(E155="BEST",Оглавление!$G$12)))</f>
        <v>0</v>
      </c>
      <c r="H155" s="99">
        <f>Оглавление!$G$14</f>
        <v>0</v>
      </c>
      <c r="I155" s="99">
        <f t="shared" si="3"/>
        <v>0</v>
      </c>
      <c r="J155" s="100">
        <f t="shared" si="4"/>
        <v>77590</v>
      </c>
      <c r="K155" s="33"/>
      <c r="L155" s="101">
        <f t="shared" si="5"/>
        <v>0</v>
      </c>
      <c r="M155" s="96">
        <f>VLOOKUP(A155,'Общая таблица'!A:G,7,0)</f>
        <v>0</v>
      </c>
      <c r="N155" s="97" t="str">
        <f>VLOOKUP(A155,'Общая таблица'!A:H,8,0)</f>
        <v>A</v>
      </c>
    </row>
    <row r="156" spans="1:14" x14ac:dyDescent="0.25">
      <c r="A156" s="40" t="s">
        <v>474</v>
      </c>
      <c r="B156" s="36" t="s">
        <v>475</v>
      </c>
      <c r="C156" s="54" t="s">
        <v>476</v>
      </c>
      <c r="D156" s="31">
        <f>VLOOKUP(A156,'Общая таблица'!A:D,4,0)</f>
        <v>94190</v>
      </c>
      <c r="E156" s="32" t="str">
        <f>VLOOKUP(A156,'Общая таблица'!A:E,5,0)</f>
        <v>BEST</v>
      </c>
      <c r="F156" s="32" t="s">
        <v>35</v>
      </c>
      <c r="G156" s="99">
        <f>IF(E156="GOOD",Оглавление!$G$10,IF(E156="BETTER",Оглавление!$G$11,IF(E156="BEST",Оглавление!$G$12)))</f>
        <v>0</v>
      </c>
      <c r="H156" s="99">
        <f>Оглавление!$G$14</f>
        <v>0</v>
      </c>
      <c r="I156" s="99">
        <f t="shared" si="3"/>
        <v>0</v>
      </c>
      <c r="J156" s="100">
        <f t="shared" si="4"/>
        <v>94190</v>
      </c>
      <c r="K156" s="33"/>
      <c r="L156" s="101">
        <f t="shared" si="5"/>
        <v>0</v>
      </c>
      <c r="M156" s="96">
        <f>VLOOKUP(A156,'Общая таблица'!A:G,7,0)</f>
        <v>0</v>
      </c>
      <c r="N156" s="97" t="str">
        <f>VLOOKUP(A156,'Общая таблица'!A:H,8,0)</f>
        <v>B</v>
      </c>
    </row>
    <row r="157" spans="1:14" x14ac:dyDescent="0.25">
      <c r="A157" s="40" t="s">
        <v>477</v>
      </c>
      <c r="B157" s="36" t="s">
        <v>478</v>
      </c>
      <c r="C157" s="54" t="s">
        <v>479</v>
      </c>
      <c r="D157" s="31">
        <f>VLOOKUP(A157,'Общая таблица'!A:D,4,0)</f>
        <v>92390</v>
      </c>
      <c r="E157" s="32" t="str">
        <f>VLOOKUP(A157,'Общая таблица'!A:E,5,0)</f>
        <v>BEST</v>
      </c>
      <c r="F157" s="32" t="s">
        <v>35</v>
      </c>
      <c r="G157" s="99">
        <f>IF(E157="GOOD",Оглавление!$G$10,IF(E157="BETTER",Оглавление!$G$11,IF(E157="BEST",Оглавление!$G$12)))</f>
        <v>0</v>
      </c>
      <c r="H157" s="99">
        <f>Оглавление!$G$14</f>
        <v>0</v>
      </c>
      <c r="I157" s="99">
        <f t="shared" si="3"/>
        <v>0</v>
      </c>
      <c r="J157" s="100">
        <f t="shared" si="4"/>
        <v>92390</v>
      </c>
      <c r="K157" s="33"/>
      <c r="L157" s="101">
        <f t="shared" si="5"/>
        <v>0</v>
      </c>
      <c r="M157" s="96">
        <f>VLOOKUP(A157,'Общая таблица'!A:G,7,0)</f>
        <v>0</v>
      </c>
      <c r="N157" s="97" t="str">
        <f>VLOOKUP(A157,'Общая таблица'!A:H,8,0)</f>
        <v>A</v>
      </c>
    </row>
    <row r="158" spans="1:14" x14ac:dyDescent="0.25">
      <c r="A158" s="40" t="s">
        <v>480</v>
      </c>
      <c r="B158" s="42">
        <v>7612985649049</v>
      </c>
      <c r="C158" s="54" t="s">
        <v>481</v>
      </c>
      <c r="D158" s="31">
        <f>VLOOKUP(A158,'Общая таблица'!A:D,4,0)</f>
        <v>86890</v>
      </c>
      <c r="E158" s="32" t="str">
        <f>VLOOKUP(A158,'Общая таблица'!A:E,5,0)</f>
        <v>BEST</v>
      </c>
      <c r="F158" s="32" t="s">
        <v>35</v>
      </c>
      <c r="G158" s="99">
        <f>IF(E158="GOOD",Оглавление!$G$10,IF(E158="BETTER",Оглавление!$G$11,IF(E158="BEST",Оглавление!$G$12)))</f>
        <v>0</v>
      </c>
      <c r="H158" s="99">
        <f>Оглавление!$G$14</f>
        <v>0</v>
      </c>
      <c r="I158" s="99">
        <f t="shared" si="3"/>
        <v>0</v>
      </c>
      <c r="J158" s="100">
        <f t="shared" si="4"/>
        <v>86890</v>
      </c>
      <c r="K158" s="33"/>
      <c r="L158" s="101">
        <f t="shared" si="5"/>
        <v>0</v>
      </c>
      <c r="M158" s="96">
        <f>VLOOKUP(A158,'Общая таблица'!A:G,7,0)</f>
        <v>0</v>
      </c>
      <c r="N158" s="97" t="str">
        <f>VLOOKUP(A158,'Общая таблица'!A:H,8,0)</f>
        <v>B</v>
      </c>
    </row>
    <row r="159" spans="1:14" x14ac:dyDescent="0.25">
      <c r="A159" s="40" t="s">
        <v>482</v>
      </c>
      <c r="B159" s="36" t="s">
        <v>483</v>
      </c>
      <c r="C159" s="54" t="s">
        <v>484</v>
      </c>
      <c r="D159" s="31">
        <f>VLOOKUP(A159,'Общая таблица'!A:D,4,0)</f>
        <v>96890</v>
      </c>
      <c r="E159" s="32" t="str">
        <f>VLOOKUP(A159,'Общая таблица'!A:E,5,0)</f>
        <v>BEST</v>
      </c>
      <c r="F159" s="32" t="s">
        <v>35</v>
      </c>
      <c r="G159" s="99">
        <f>IF(E159="GOOD",Оглавление!$G$10,IF(E159="BETTER",Оглавление!$G$11,IF(E159="BEST",Оглавление!$G$12)))</f>
        <v>0</v>
      </c>
      <c r="H159" s="99">
        <f>Оглавление!$G$14</f>
        <v>0</v>
      </c>
      <c r="I159" s="99">
        <f t="shared" si="3"/>
        <v>0</v>
      </c>
      <c r="J159" s="100">
        <f t="shared" si="4"/>
        <v>96890</v>
      </c>
      <c r="K159" s="33"/>
      <c r="L159" s="101">
        <f t="shared" si="5"/>
        <v>0</v>
      </c>
      <c r="M159" s="96">
        <f>VLOOKUP(A159,'Общая таблица'!A:G,7,0)</f>
        <v>0</v>
      </c>
      <c r="N159" s="97" t="str">
        <f>VLOOKUP(A159,'Общая таблица'!A:H,8,0)</f>
        <v>A</v>
      </c>
    </row>
    <row r="160" spans="1:14" x14ac:dyDescent="0.25">
      <c r="A160" s="40" t="s">
        <v>485</v>
      </c>
      <c r="B160" s="36" t="s">
        <v>486</v>
      </c>
      <c r="C160" s="54" t="s">
        <v>487</v>
      </c>
      <c r="D160" s="31">
        <f>VLOOKUP(A160,'Общая таблица'!A:D,4,0)</f>
        <v>97890</v>
      </c>
      <c r="E160" s="32" t="s">
        <v>34</v>
      </c>
      <c r="F160" s="32" t="s">
        <v>35</v>
      </c>
      <c r="G160" s="99">
        <f>IF(E160="GOOD",Оглавление!$G$10,IF(E160="BETTER",Оглавление!$G$11,IF(E160="BEST",Оглавление!$G$12)))</f>
        <v>0</v>
      </c>
      <c r="H160" s="99">
        <f>Оглавление!$G$14</f>
        <v>0</v>
      </c>
      <c r="I160" s="99">
        <f t="shared" si="3"/>
        <v>0</v>
      </c>
      <c r="J160" s="100">
        <f t="shared" si="4"/>
        <v>97890</v>
      </c>
      <c r="K160" s="33"/>
      <c r="L160" s="101">
        <f t="shared" si="5"/>
        <v>0</v>
      </c>
      <c r="M160" s="97" t="str">
        <f>VLOOKUP(A160,'Общая таблица'!A:G,7,0)</f>
        <v>Новинка 2022 года</v>
      </c>
      <c r="N160" s="97" t="str">
        <f>VLOOKUP(A160,'Общая таблица'!A:H,8,0)</f>
        <v>D</v>
      </c>
    </row>
    <row r="161" spans="1:14" x14ac:dyDescent="0.25">
      <c r="A161" s="40" t="s">
        <v>488</v>
      </c>
      <c r="B161" s="36" t="s">
        <v>489</v>
      </c>
      <c r="C161" s="54" t="s">
        <v>490</v>
      </c>
      <c r="D161" s="31">
        <f>VLOOKUP(A161,'Общая таблица'!A:D,4,0)</f>
        <v>103390</v>
      </c>
      <c r="E161" s="32" t="s">
        <v>34</v>
      </c>
      <c r="F161" s="32" t="s">
        <v>35</v>
      </c>
      <c r="G161" s="99">
        <f>IF(E161="GOOD",Оглавление!$G$10,IF(E161="BETTER",Оглавление!$G$11,IF(E161="BEST",Оглавление!$G$12)))</f>
        <v>0</v>
      </c>
      <c r="H161" s="99">
        <f>Оглавление!$G$14</f>
        <v>0</v>
      </c>
      <c r="I161" s="99">
        <f t="shared" si="3"/>
        <v>0</v>
      </c>
      <c r="J161" s="100">
        <f t="shared" si="4"/>
        <v>103390</v>
      </c>
      <c r="K161" s="33"/>
      <c r="L161" s="101">
        <f t="shared" si="5"/>
        <v>0</v>
      </c>
      <c r="M161" s="97" t="str">
        <f>VLOOKUP(A161,'Общая таблица'!A:G,7,0)</f>
        <v>Новинка 2022 года</v>
      </c>
      <c r="N161" s="97" t="str">
        <f>VLOOKUP(A161,'Общая таблица'!A:H,8,0)</f>
        <v>D</v>
      </c>
    </row>
    <row r="162" spans="1:14" x14ac:dyDescent="0.25">
      <c r="A162" s="40" t="s">
        <v>491</v>
      </c>
      <c r="B162" s="36" t="s">
        <v>492</v>
      </c>
      <c r="C162" s="54" t="s">
        <v>493</v>
      </c>
      <c r="D162" s="31">
        <f>VLOOKUP(A162,'Общая таблица'!A:D,4,0)</f>
        <v>110890</v>
      </c>
      <c r="E162" s="32" t="s">
        <v>34</v>
      </c>
      <c r="F162" s="32" t="s">
        <v>35</v>
      </c>
      <c r="G162" s="99">
        <f>IF(E162="GOOD",Оглавление!$G$10,IF(E162="BETTER",Оглавление!$G$11,IF(E162="BEST",Оглавление!$G$12)))</f>
        <v>0</v>
      </c>
      <c r="H162" s="99">
        <f>Оглавление!$G$14</f>
        <v>0</v>
      </c>
      <c r="I162" s="99">
        <f t="shared" si="3"/>
        <v>0</v>
      </c>
      <c r="J162" s="100">
        <f t="shared" si="4"/>
        <v>110890</v>
      </c>
      <c r="K162" s="33"/>
      <c r="L162" s="101">
        <f t="shared" si="5"/>
        <v>0</v>
      </c>
      <c r="M162" s="97" t="str">
        <f>VLOOKUP(A162,'Общая таблица'!A:G,7,0)</f>
        <v>Новинка 2022 года</v>
      </c>
      <c r="N162" s="97" t="str">
        <f>VLOOKUP(A162,'Общая таблица'!A:H,8,0)</f>
        <v>D</v>
      </c>
    </row>
    <row r="163" spans="1:14" x14ac:dyDescent="0.25">
      <c r="A163" s="40" t="s">
        <v>494</v>
      </c>
      <c r="B163" s="36" t="s">
        <v>495</v>
      </c>
      <c r="C163" s="54" t="s">
        <v>496</v>
      </c>
      <c r="D163" s="31">
        <f>VLOOKUP(A163,'Общая таблица'!A:D,4,0)</f>
        <v>110890</v>
      </c>
      <c r="E163" s="32" t="s">
        <v>34</v>
      </c>
      <c r="F163" s="32" t="s">
        <v>35</v>
      </c>
      <c r="G163" s="99">
        <f>IF(E163="GOOD",Оглавление!$G$10,IF(E163="BETTER",Оглавление!$G$11,IF(E163="BEST",Оглавление!$G$12)))</f>
        <v>0</v>
      </c>
      <c r="H163" s="99">
        <f>Оглавление!$G$14</f>
        <v>0</v>
      </c>
      <c r="I163" s="99">
        <f t="shared" si="3"/>
        <v>0</v>
      </c>
      <c r="J163" s="100">
        <f t="shared" si="4"/>
        <v>110890</v>
      </c>
      <c r="K163" s="33"/>
      <c r="L163" s="101">
        <f t="shared" si="5"/>
        <v>0</v>
      </c>
      <c r="M163" s="97" t="str">
        <f>VLOOKUP(A163,'Общая таблица'!A:G,7,0)</f>
        <v>Новинка 2022 года</v>
      </c>
      <c r="N163" s="97" t="str">
        <f>VLOOKUP(A163,'Общая таблица'!A:H,8,0)</f>
        <v>D</v>
      </c>
    </row>
    <row r="164" spans="1:14" x14ac:dyDescent="0.25">
      <c r="A164" s="40" t="s">
        <v>497</v>
      </c>
      <c r="B164" s="36" t="s">
        <v>498</v>
      </c>
      <c r="C164" s="54" t="s">
        <v>499</v>
      </c>
      <c r="D164" s="31">
        <f>VLOOKUP(A164,'Общая таблица'!A:D,4,0)</f>
        <v>121890</v>
      </c>
      <c r="E164" s="32" t="s">
        <v>34</v>
      </c>
      <c r="F164" s="32" t="s">
        <v>35</v>
      </c>
      <c r="G164" s="99">
        <f>IF(E164="GOOD",Оглавление!$G$10,IF(E164="BETTER",Оглавление!$G$11,IF(E164="BEST",Оглавление!$G$12)))</f>
        <v>0</v>
      </c>
      <c r="H164" s="99">
        <f>Оглавление!$G$14</f>
        <v>0</v>
      </c>
      <c r="I164" s="99">
        <f t="shared" si="3"/>
        <v>0</v>
      </c>
      <c r="J164" s="100">
        <f t="shared" si="4"/>
        <v>121890</v>
      </c>
      <c r="K164" s="33"/>
      <c r="L164" s="101">
        <f t="shared" si="5"/>
        <v>0</v>
      </c>
      <c r="M164" s="97" t="str">
        <f>VLOOKUP(A164,'Общая таблица'!A:G,7,0)</f>
        <v>Новинка 2022 года</v>
      </c>
      <c r="N164" s="97" t="str">
        <f>VLOOKUP(A164,'Общая таблица'!A:H,8,0)</f>
        <v>D</v>
      </c>
    </row>
    <row r="165" spans="1:14" x14ac:dyDescent="0.25">
      <c r="A165" s="40" t="s">
        <v>500</v>
      </c>
      <c r="B165" s="36" t="s">
        <v>501</v>
      </c>
      <c r="C165" s="54" t="s">
        <v>502</v>
      </c>
      <c r="D165" s="31">
        <f>VLOOKUP(A165,'Общая таблица'!A:D,4,0)</f>
        <v>103390</v>
      </c>
      <c r="E165" s="32" t="s">
        <v>34</v>
      </c>
      <c r="F165" s="32" t="s">
        <v>35</v>
      </c>
      <c r="G165" s="99">
        <f>IF(E165="GOOD",Оглавление!$G$10,IF(E165="BETTER",Оглавление!$G$11,IF(E165="BEST",Оглавление!$G$12)))</f>
        <v>0</v>
      </c>
      <c r="H165" s="99">
        <f>Оглавление!$G$14</f>
        <v>0</v>
      </c>
      <c r="I165" s="99">
        <f t="shared" si="3"/>
        <v>0</v>
      </c>
      <c r="J165" s="100">
        <f t="shared" si="4"/>
        <v>103390</v>
      </c>
      <c r="K165" s="33"/>
      <c r="L165" s="101">
        <f t="shared" si="5"/>
        <v>0</v>
      </c>
      <c r="M165" s="97" t="str">
        <f>VLOOKUP(A165,'Общая таблица'!A:G,7,0)</f>
        <v>Новинка 2022 года</v>
      </c>
      <c r="N165" s="97" t="str">
        <f>VLOOKUP(A165,'Общая таблица'!A:H,8,0)</f>
        <v>D</v>
      </c>
    </row>
    <row r="166" spans="1:14" x14ac:dyDescent="0.25">
      <c r="A166" s="40" t="s">
        <v>503</v>
      </c>
      <c r="B166" s="36" t="s">
        <v>504</v>
      </c>
      <c r="C166" s="53" t="s">
        <v>505</v>
      </c>
      <c r="D166" s="31">
        <f>VLOOKUP(A166,'Общая таблица'!A:D,4,0)</f>
        <v>75690</v>
      </c>
      <c r="E166" s="32" t="str">
        <f>VLOOKUP(A166,'Общая таблица'!A:E,5,0)</f>
        <v>BEST</v>
      </c>
      <c r="F166" s="32" t="s">
        <v>35</v>
      </c>
      <c r="G166" s="99">
        <f>IF(E166="GOOD",Оглавление!$G$10,IF(E166="BETTER",Оглавление!$G$11,IF(E166="BEST",Оглавление!$G$12)))</f>
        <v>0</v>
      </c>
      <c r="H166" s="99">
        <f>Оглавление!$G$14</f>
        <v>0</v>
      </c>
      <c r="I166" s="99">
        <f t="shared" si="3"/>
        <v>0</v>
      </c>
      <c r="J166" s="100">
        <f t="shared" si="4"/>
        <v>75690</v>
      </c>
      <c r="K166" s="33"/>
      <c r="L166" s="101">
        <f t="shared" si="5"/>
        <v>0</v>
      </c>
      <c r="M166" s="96">
        <f>VLOOKUP(A166,'Общая таблица'!A:G,7,0)</f>
        <v>0</v>
      </c>
      <c r="N166" s="97" t="str">
        <f>VLOOKUP(A166,'Общая таблица'!A:H,8,0)</f>
        <v>C</v>
      </c>
    </row>
    <row r="167" spans="1:14" x14ac:dyDescent="0.25">
      <c r="A167" s="40" t="s">
        <v>506</v>
      </c>
      <c r="B167" s="36" t="s">
        <v>507</v>
      </c>
      <c r="C167" s="54" t="s">
        <v>508</v>
      </c>
      <c r="D167" s="31">
        <f>VLOOKUP(A167,'Общая таблица'!A:D,4,0)</f>
        <v>60890</v>
      </c>
      <c r="E167" s="32" t="str">
        <f>VLOOKUP(A167,'Общая таблица'!A:E,5,0)</f>
        <v>BEST</v>
      </c>
      <c r="F167" s="32" t="s">
        <v>35</v>
      </c>
      <c r="G167" s="99">
        <f>IF(E167="GOOD",Оглавление!$G$10,IF(E167="BETTER",Оглавление!$G$11,IF(E167="BEST",Оглавление!$G$12)))</f>
        <v>0</v>
      </c>
      <c r="H167" s="99">
        <f>Оглавление!$G$14</f>
        <v>0</v>
      </c>
      <c r="I167" s="99">
        <f t="shared" si="3"/>
        <v>0</v>
      </c>
      <c r="J167" s="100">
        <f t="shared" si="4"/>
        <v>60890</v>
      </c>
      <c r="K167" s="33"/>
      <c r="L167" s="101">
        <f t="shared" si="5"/>
        <v>0</v>
      </c>
      <c r="M167" s="96">
        <f>VLOOKUP(A167,'Общая таблица'!A:G,7,0)</f>
        <v>0</v>
      </c>
      <c r="N167" s="97" t="str">
        <f>VLOOKUP(A167,'Общая таблица'!A:H,8,0)</f>
        <v>A</v>
      </c>
    </row>
    <row r="168" spans="1:14" x14ac:dyDescent="0.25">
      <c r="A168" s="40" t="s">
        <v>509</v>
      </c>
      <c r="B168" s="36" t="s">
        <v>510</v>
      </c>
      <c r="C168" s="54" t="s">
        <v>511</v>
      </c>
      <c r="D168" s="31">
        <f>VLOOKUP(A168,'Общая таблица'!A:D,4,0)</f>
        <v>64690</v>
      </c>
      <c r="E168" s="32" t="str">
        <f>VLOOKUP(A168,'Общая таблица'!A:E,5,0)</f>
        <v>BEST</v>
      </c>
      <c r="F168" s="32" t="s">
        <v>35</v>
      </c>
      <c r="G168" s="99">
        <f>IF(E168="GOOD",Оглавление!$G$10,IF(E168="BETTER",Оглавление!$G$11,IF(E168="BEST",Оглавление!$G$12)))</f>
        <v>0</v>
      </c>
      <c r="H168" s="99">
        <f>Оглавление!$G$14</f>
        <v>0</v>
      </c>
      <c r="I168" s="99">
        <f t="shared" si="3"/>
        <v>0</v>
      </c>
      <c r="J168" s="100">
        <f t="shared" si="4"/>
        <v>64690</v>
      </c>
      <c r="K168" s="33"/>
      <c r="L168" s="101">
        <f t="shared" si="5"/>
        <v>0</v>
      </c>
      <c r="M168" s="96">
        <f>VLOOKUP(A168,'Общая таблица'!A:G,7,0)</f>
        <v>0</v>
      </c>
      <c r="N168" s="97" t="str">
        <f>VLOOKUP(A168,'Общая таблица'!A:H,8,0)</f>
        <v>A</v>
      </c>
    </row>
    <row r="169" spans="1:14" x14ac:dyDescent="0.25">
      <c r="A169" s="28" t="s">
        <v>512</v>
      </c>
      <c r="B169" s="103"/>
      <c r="C169" s="30" t="s">
        <v>513</v>
      </c>
      <c r="D169" s="31">
        <f>VLOOKUP(A169,'Общая таблица'!A:D,4,0)</f>
        <v>138590</v>
      </c>
      <c r="E169" s="32" t="str">
        <f>VLOOKUP(A169,'Общая таблица'!A:E,5,0)</f>
        <v>BEST</v>
      </c>
      <c r="F169" s="32" t="s">
        <v>15</v>
      </c>
      <c r="G169" s="99">
        <f>IF(E169="GOOD",Оглавление!$G$10,IF(E169="BETTER",Оглавление!$G$11,IF(E169="BEST",Оглавление!$G$12)))</f>
        <v>0</v>
      </c>
      <c r="H169" s="99">
        <f>Оглавление!$G$14</f>
        <v>0</v>
      </c>
      <c r="I169" s="99">
        <f t="shared" si="3"/>
        <v>0</v>
      </c>
      <c r="J169" s="100">
        <f t="shared" si="4"/>
        <v>138590</v>
      </c>
      <c r="K169" s="33"/>
      <c r="L169" s="101">
        <f t="shared" si="5"/>
        <v>0</v>
      </c>
      <c r="M169" s="96">
        <f>VLOOKUP(A169,'Общая таблица'!A:G,7,0)</f>
        <v>0</v>
      </c>
      <c r="N169" s="97" t="str">
        <f>VLOOKUP(A169,'Общая таблица'!A:H,8,0)</f>
        <v>A</v>
      </c>
    </row>
    <row r="170" spans="1:14" x14ac:dyDescent="0.25">
      <c r="A170" s="40" t="s">
        <v>514</v>
      </c>
      <c r="B170" s="102" t="s">
        <v>515</v>
      </c>
      <c r="C170" s="30" t="s">
        <v>516</v>
      </c>
      <c r="D170" s="31">
        <f>VLOOKUP(A170,'Общая таблица'!A:D,4,0)</f>
        <v>13790</v>
      </c>
      <c r="E170" s="32" t="str">
        <f>VLOOKUP(A170,'Общая таблица'!A:E,5,0)</f>
        <v>BEST</v>
      </c>
      <c r="F170" s="32" t="s">
        <v>15</v>
      </c>
      <c r="G170" s="99">
        <f>IF(E170="GOOD",Оглавление!$G$10,IF(E170="BETTER",Оглавление!$G$11,IF(E170="BEST",Оглавление!$G$12)))</f>
        <v>0</v>
      </c>
      <c r="H170" s="99">
        <f>Оглавление!$G$14</f>
        <v>0</v>
      </c>
      <c r="I170" s="99">
        <f t="shared" si="3"/>
        <v>0</v>
      </c>
      <c r="J170" s="100">
        <f t="shared" si="4"/>
        <v>13790</v>
      </c>
      <c r="K170" s="33"/>
      <c r="L170" s="101">
        <f t="shared" si="5"/>
        <v>0</v>
      </c>
      <c r="M170" s="96">
        <f>VLOOKUP(A170,'Общая таблица'!A:G,7,0)</f>
        <v>0</v>
      </c>
      <c r="N170" s="97" t="str">
        <f>VLOOKUP(A170,'Общая таблица'!A:H,8,0)</f>
        <v>A</v>
      </c>
    </row>
    <row r="171" spans="1:14" x14ac:dyDescent="0.25">
      <c r="A171" s="40" t="s">
        <v>517</v>
      </c>
      <c r="B171" s="102" t="s">
        <v>518</v>
      </c>
      <c r="C171" s="30" t="s">
        <v>519</v>
      </c>
      <c r="D171" s="31">
        <f>VLOOKUP(A171,'Общая таблица'!A:D,4,0)</f>
        <v>12890</v>
      </c>
      <c r="E171" s="32" t="str">
        <f>VLOOKUP(A171,'Общая таблица'!A:E,5,0)</f>
        <v>BEST</v>
      </c>
      <c r="F171" s="32" t="s">
        <v>15</v>
      </c>
      <c r="G171" s="99">
        <f>IF(E171="GOOD",Оглавление!$G$10,IF(E171="BETTER",Оглавление!$G$11,IF(E171="BEST",Оглавление!$G$12)))</f>
        <v>0</v>
      </c>
      <c r="H171" s="99">
        <f>Оглавление!$G$14</f>
        <v>0</v>
      </c>
      <c r="I171" s="99">
        <f t="shared" si="3"/>
        <v>0</v>
      </c>
      <c r="J171" s="100">
        <f t="shared" si="4"/>
        <v>12890</v>
      </c>
      <c r="K171" s="33"/>
      <c r="L171" s="101">
        <f t="shared" si="5"/>
        <v>0</v>
      </c>
      <c r="M171" s="96">
        <f>VLOOKUP(A171,'Общая таблица'!A:G,7,0)</f>
        <v>0</v>
      </c>
      <c r="N171" s="97" t="str">
        <f>VLOOKUP(A171,'Общая таблица'!A:H,8,0)</f>
        <v>A</v>
      </c>
    </row>
    <row r="172" spans="1:14" x14ac:dyDescent="0.25">
      <c r="A172" s="40" t="s">
        <v>520</v>
      </c>
      <c r="B172" s="102" t="s">
        <v>521</v>
      </c>
      <c r="C172" s="30" t="s">
        <v>522</v>
      </c>
      <c r="D172" s="31">
        <f>VLOOKUP(A172,'Общая таблица'!A:D,4,0)</f>
        <v>13790</v>
      </c>
      <c r="E172" s="32" t="str">
        <f>VLOOKUP(A172,'Общая таблица'!A:E,5,0)</f>
        <v>BEST</v>
      </c>
      <c r="F172" s="32" t="s">
        <v>15</v>
      </c>
      <c r="G172" s="99">
        <f>IF(E172="GOOD",Оглавление!$G$10,IF(E172="BETTER",Оглавление!$G$11,IF(E172="BEST",Оглавление!$G$12)))</f>
        <v>0</v>
      </c>
      <c r="H172" s="99">
        <f>Оглавление!$G$14</f>
        <v>0</v>
      </c>
      <c r="I172" s="99">
        <f t="shared" si="3"/>
        <v>0</v>
      </c>
      <c r="J172" s="100">
        <f t="shared" si="4"/>
        <v>13790</v>
      </c>
      <c r="K172" s="33"/>
      <c r="L172" s="101">
        <f t="shared" si="5"/>
        <v>0</v>
      </c>
      <c r="M172" s="96">
        <f>VLOOKUP(A172,'Общая таблица'!A:G,7,0)</f>
        <v>0</v>
      </c>
      <c r="N172" s="97" t="str">
        <f>VLOOKUP(A172,'Общая таблица'!A:H,8,0)</f>
        <v>A</v>
      </c>
    </row>
    <row r="173" spans="1:14" x14ac:dyDescent="0.25">
      <c r="A173" s="28" t="s">
        <v>523</v>
      </c>
      <c r="B173" s="103"/>
      <c r="C173" s="30" t="s">
        <v>524</v>
      </c>
      <c r="D173" s="31">
        <f>VLOOKUP(A173,'Общая таблица'!A:D,4,0)</f>
        <v>45090</v>
      </c>
      <c r="E173" s="32" t="str">
        <f>VLOOKUP(A173,'Общая таблица'!A:E,5,0)</f>
        <v>BEST</v>
      </c>
      <c r="F173" s="32" t="s">
        <v>15</v>
      </c>
      <c r="G173" s="99">
        <f>IF(E173="GOOD",Оглавление!$G$10,IF(E173="BETTER",Оглавление!$G$11,IF(E173="BEST",Оглавление!$G$12)))</f>
        <v>0</v>
      </c>
      <c r="H173" s="99">
        <f>Оглавление!$G$14</f>
        <v>0</v>
      </c>
      <c r="I173" s="99">
        <f t="shared" si="3"/>
        <v>0</v>
      </c>
      <c r="J173" s="100">
        <f t="shared" si="4"/>
        <v>45090</v>
      </c>
      <c r="K173" s="33"/>
      <c r="L173" s="101">
        <f t="shared" si="5"/>
        <v>0</v>
      </c>
      <c r="M173" s="96">
        <f>VLOOKUP(A173,'Общая таблица'!A:G,7,0)</f>
        <v>0</v>
      </c>
      <c r="N173" s="97" t="str">
        <f>VLOOKUP(A173,'Общая таблица'!A:H,8,0)</f>
        <v>A</v>
      </c>
    </row>
    <row r="174" spans="1:14" x14ac:dyDescent="0.25">
      <c r="A174" s="28" t="s">
        <v>525</v>
      </c>
      <c r="B174" s="103"/>
      <c r="C174" s="30" t="s">
        <v>526</v>
      </c>
      <c r="D174" s="31">
        <f>VLOOKUP(A174,'Общая таблица'!A:D,4,0)</f>
        <v>34990</v>
      </c>
      <c r="E174" s="32" t="str">
        <f>VLOOKUP(A174,'Общая таблица'!A:E,5,0)</f>
        <v>BEST</v>
      </c>
      <c r="F174" s="32" t="s">
        <v>15</v>
      </c>
      <c r="G174" s="99">
        <f>IF(E174="GOOD",Оглавление!$G$10,IF(E174="BETTER",Оглавление!$G$11,IF(E174="BEST",Оглавление!$G$12)))</f>
        <v>0</v>
      </c>
      <c r="H174" s="99">
        <f>Оглавление!$G$14</f>
        <v>0</v>
      </c>
      <c r="I174" s="99">
        <f t="shared" si="3"/>
        <v>0</v>
      </c>
      <c r="J174" s="100">
        <f t="shared" si="4"/>
        <v>34990</v>
      </c>
      <c r="K174" s="33"/>
      <c r="L174" s="101">
        <f t="shared" si="5"/>
        <v>0</v>
      </c>
      <c r="M174" s="96">
        <f>VLOOKUP(A174,'Общая таблица'!A:G,7,0)</f>
        <v>0</v>
      </c>
      <c r="N174" s="97" t="str">
        <f>VLOOKUP(A174,'Общая таблица'!A:H,8,0)</f>
        <v>A</v>
      </c>
    </row>
    <row r="175" spans="1:14" x14ac:dyDescent="0.25">
      <c r="A175" s="28" t="s">
        <v>527</v>
      </c>
      <c r="B175" s="103"/>
      <c r="C175" s="30" t="s">
        <v>528</v>
      </c>
      <c r="D175" s="31">
        <f>VLOOKUP(A175,'Общая таблица'!A:D,4,0)</f>
        <v>18490</v>
      </c>
      <c r="E175" s="32" t="str">
        <f>VLOOKUP(A175,'Общая таблица'!A:E,5,0)</f>
        <v>BEST</v>
      </c>
      <c r="F175" s="32" t="s">
        <v>15</v>
      </c>
      <c r="G175" s="99">
        <f>IF(E175="GOOD",Оглавление!$G$10,IF(E175="BETTER",Оглавление!$G$11,IF(E175="BEST",Оглавление!$G$12)))</f>
        <v>0</v>
      </c>
      <c r="H175" s="99">
        <f>Оглавление!$G$14</f>
        <v>0</v>
      </c>
      <c r="I175" s="99">
        <f t="shared" si="3"/>
        <v>0</v>
      </c>
      <c r="J175" s="100">
        <f t="shared" si="4"/>
        <v>18490</v>
      </c>
      <c r="K175" s="33"/>
      <c r="L175" s="101">
        <f t="shared" si="5"/>
        <v>0</v>
      </c>
      <c r="M175" s="96">
        <f>VLOOKUP(A175,'Общая таблица'!A:G,7,0)</f>
        <v>0</v>
      </c>
      <c r="N175" s="97" t="str">
        <f>VLOOKUP(A175,'Общая таблица'!A:H,8,0)</f>
        <v>A</v>
      </c>
    </row>
    <row r="176" spans="1:14" x14ac:dyDescent="0.25">
      <c r="A176" s="35" t="s">
        <v>533</v>
      </c>
      <c r="B176" s="102" t="s">
        <v>534</v>
      </c>
      <c r="C176" s="30" t="s">
        <v>535</v>
      </c>
      <c r="D176" s="31">
        <f>VLOOKUP(A176,'Общая таблица'!A:D,4,0)</f>
        <v>32490</v>
      </c>
      <c r="E176" s="32" t="str">
        <f>VLOOKUP(A176,'Общая таблица'!A:E,5,0)</f>
        <v>BEST</v>
      </c>
      <c r="F176" s="32" t="s">
        <v>53</v>
      </c>
      <c r="G176" s="99">
        <f>IF(E176="GOOD",Оглавление!$G$10,IF(E176="BETTER",Оглавление!$G$11,IF(E176="BEST",Оглавление!$G$12)))</f>
        <v>0</v>
      </c>
      <c r="H176" s="99">
        <f>Оглавление!$G$14</f>
        <v>0</v>
      </c>
      <c r="I176" s="99">
        <f t="shared" si="3"/>
        <v>0</v>
      </c>
      <c r="J176" s="100">
        <f t="shared" si="4"/>
        <v>32490</v>
      </c>
      <c r="K176" s="33"/>
      <c r="L176" s="101">
        <f t="shared" si="5"/>
        <v>0</v>
      </c>
      <c r="M176" s="96">
        <f>VLOOKUP(A176,'Общая таблица'!A:G,7,0)</f>
        <v>0</v>
      </c>
      <c r="N176" s="97" t="str">
        <f>VLOOKUP(A176,'Общая таблица'!A:H,8,0)</f>
        <v>B</v>
      </c>
    </row>
    <row r="177" spans="1:14" x14ac:dyDescent="0.25">
      <c r="A177" s="35" t="s">
        <v>536</v>
      </c>
      <c r="B177" s="102" t="s">
        <v>537</v>
      </c>
      <c r="C177" s="30" t="s">
        <v>538</v>
      </c>
      <c r="D177" s="31">
        <f>VLOOKUP(A177,'Общая таблица'!A:D,4,0)</f>
        <v>32490</v>
      </c>
      <c r="E177" s="32" t="str">
        <f>VLOOKUP(A177,'Общая таблица'!A:E,5,0)</f>
        <v>BEST</v>
      </c>
      <c r="F177" s="32" t="s">
        <v>53</v>
      </c>
      <c r="G177" s="99">
        <f>IF(E177="GOOD",Оглавление!$G$10,IF(E177="BETTER",Оглавление!$G$11,IF(E177="BEST",Оглавление!$G$12)))</f>
        <v>0</v>
      </c>
      <c r="H177" s="99">
        <f>Оглавление!$G$14</f>
        <v>0</v>
      </c>
      <c r="I177" s="99">
        <f t="shared" si="3"/>
        <v>0</v>
      </c>
      <c r="J177" s="100">
        <f t="shared" si="4"/>
        <v>32490</v>
      </c>
      <c r="K177" s="33"/>
      <c r="L177" s="101">
        <f t="shared" si="5"/>
        <v>0</v>
      </c>
      <c r="M177" s="96">
        <f>VLOOKUP(A177,'Общая таблица'!A:G,7,0)</f>
        <v>0</v>
      </c>
      <c r="N177" s="97" t="str">
        <f>VLOOKUP(A177,'Общая таблица'!A:H,8,0)</f>
        <v>B</v>
      </c>
    </row>
    <row r="178" spans="1:14" x14ac:dyDescent="0.25">
      <c r="A178" s="28" t="s">
        <v>539</v>
      </c>
      <c r="B178" s="102" t="s">
        <v>540</v>
      </c>
      <c r="C178" s="30" t="s">
        <v>541</v>
      </c>
      <c r="D178" s="31">
        <f>VLOOKUP(A178,'Общая таблица'!A:D,4,0)</f>
        <v>73890</v>
      </c>
      <c r="E178" s="32" t="str">
        <f>VLOOKUP(A178,'Общая таблица'!A:E,5,0)</f>
        <v>BEST</v>
      </c>
      <c r="F178" s="32" t="s">
        <v>53</v>
      </c>
      <c r="G178" s="99">
        <f>IF(E178="GOOD",Оглавление!$G$10,IF(E178="BETTER",Оглавление!$G$11,IF(E178="BEST",Оглавление!$G$12)))</f>
        <v>0</v>
      </c>
      <c r="H178" s="99">
        <f>Оглавление!$G$14</f>
        <v>0</v>
      </c>
      <c r="I178" s="99">
        <f t="shared" si="3"/>
        <v>0</v>
      </c>
      <c r="J178" s="100">
        <f t="shared" si="4"/>
        <v>73890</v>
      </c>
      <c r="K178" s="33"/>
      <c r="L178" s="101">
        <f t="shared" si="5"/>
        <v>0</v>
      </c>
      <c r="M178" s="96">
        <f>VLOOKUP(A178,'Общая таблица'!A:G,7,0)</f>
        <v>0</v>
      </c>
      <c r="N178" s="97" t="str">
        <f>VLOOKUP(A178,'Общая таблица'!A:H,8,0)</f>
        <v>B</v>
      </c>
    </row>
    <row r="179" spans="1:14" x14ac:dyDescent="0.25">
      <c r="A179" s="28" t="s">
        <v>542</v>
      </c>
      <c r="B179" s="102" t="s">
        <v>543</v>
      </c>
      <c r="C179" s="30" t="s">
        <v>544</v>
      </c>
      <c r="D179" s="31">
        <f>VLOOKUP(A179,'Общая таблица'!A:D,4,0)</f>
        <v>75690</v>
      </c>
      <c r="E179" s="32" t="str">
        <f>VLOOKUP(A179,'Общая таблица'!A:E,5,0)</f>
        <v>BEST</v>
      </c>
      <c r="F179" s="32" t="s">
        <v>53</v>
      </c>
      <c r="G179" s="99">
        <f>IF(E179="GOOD",Оглавление!$G$10,IF(E179="BETTER",Оглавление!$G$11,IF(E179="BEST",Оглавление!$G$12)))</f>
        <v>0</v>
      </c>
      <c r="H179" s="99">
        <f>Оглавление!$G$14</f>
        <v>0</v>
      </c>
      <c r="I179" s="99">
        <f t="shared" si="3"/>
        <v>0</v>
      </c>
      <c r="J179" s="100">
        <f t="shared" si="4"/>
        <v>75690</v>
      </c>
      <c r="K179" s="33"/>
      <c r="L179" s="101">
        <f t="shared" si="5"/>
        <v>0</v>
      </c>
      <c r="M179" s="96">
        <f>VLOOKUP(A179,'Общая таблица'!A:G,7,0)</f>
        <v>0</v>
      </c>
      <c r="N179" s="97" t="str">
        <f>VLOOKUP(A179,'Общая таблица'!A:H,8,0)</f>
        <v>B</v>
      </c>
    </row>
    <row r="180" spans="1:14" x14ac:dyDescent="0.25">
      <c r="A180" s="28" t="s">
        <v>545</v>
      </c>
      <c r="B180" s="102" t="s">
        <v>546</v>
      </c>
      <c r="C180" s="30" t="s">
        <v>547</v>
      </c>
      <c r="D180" s="31">
        <f>VLOOKUP(A180,'Общая таблица'!A:D,4,0)</f>
        <v>75690</v>
      </c>
      <c r="E180" s="32" t="str">
        <f>VLOOKUP(A180,'Общая таблица'!A:E,5,0)</f>
        <v>BEST</v>
      </c>
      <c r="F180" s="32" t="s">
        <v>53</v>
      </c>
      <c r="G180" s="99">
        <f>IF(E180="GOOD",Оглавление!$G$10,IF(E180="BETTER",Оглавление!$G$11,IF(E180="BEST",Оглавление!$G$12)))</f>
        <v>0</v>
      </c>
      <c r="H180" s="99">
        <f>Оглавление!$G$14</f>
        <v>0</v>
      </c>
      <c r="I180" s="99">
        <f t="shared" si="3"/>
        <v>0</v>
      </c>
      <c r="J180" s="100">
        <f t="shared" si="4"/>
        <v>75690</v>
      </c>
      <c r="K180" s="33"/>
      <c r="L180" s="101">
        <f t="shared" si="5"/>
        <v>0</v>
      </c>
      <c r="M180" s="96">
        <f>VLOOKUP(A180,'Общая таблица'!A:G,7,0)</f>
        <v>0</v>
      </c>
      <c r="N180" s="97" t="str">
        <f>VLOOKUP(A180,'Общая таблица'!A:H,8,0)</f>
        <v>C</v>
      </c>
    </row>
    <row r="181" spans="1:14" x14ac:dyDescent="0.25">
      <c r="A181" s="28" t="s">
        <v>548</v>
      </c>
      <c r="B181" s="98"/>
      <c r="C181" s="30" t="s">
        <v>549</v>
      </c>
      <c r="D181" s="31">
        <f>VLOOKUP(A181,'Общая таблица'!A:D,4,0)</f>
        <v>249490</v>
      </c>
      <c r="E181" s="32" t="str">
        <f>VLOOKUP(A181,'Общая таблица'!A:E,5,0)</f>
        <v>BEST</v>
      </c>
      <c r="F181" s="32" t="s">
        <v>53</v>
      </c>
      <c r="G181" s="99">
        <f>IF(E181="GOOD",Оглавление!$G$10,IF(E181="BETTER",Оглавление!$G$11,IF(E181="BEST",Оглавление!$G$12)))</f>
        <v>0</v>
      </c>
      <c r="H181" s="99">
        <f>Оглавление!$G$14</f>
        <v>0</v>
      </c>
      <c r="I181" s="99">
        <f t="shared" si="3"/>
        <v>0</v>
      </c>
      <c r="J181" s="100">
        <f t="shared" si="4"/>
        <v>249490</v>
      </c>
      <c r="K181" s="33"/>
      <c r="L181" s="101">
        <f t="shared" si="5"/>
        <v>0</v>
      </c>
      <c r="M181" s="96">
        <f>VLOOKUP(A181,'Общая таблица'!A:G,7,0)</f>
        <v>0</v>
      </c>
      <c r="N181" s="97" t="str">
        <f>VLOOKUP(A181,'Общая таблица'!A:H,8,0)</f>
        <v>C</v>
      </c>
    </row>
    <row r="182" spans="1:14" x14ac:dyDescent="0.25">
      <c r="A182" s="28" t="s">
        <v>550</v>
      </c>
      <c r="B182" s="98" t="s">
        <v>551</v>
      </c>
      <c r="C182" s="30" t="s">
        <v>552</v>
      </c>
      <c r="D182" s="31">
        <f>VLOOKUP(A182,'Общая таблица'!A:D,4,0)</f>
        <v>214290</v>
      </c>
      <c r="E182" s="32" t="str">
        <f>VLOOKUP(A182,'Общая таблица'!A:E,5,0)</f>
        <v>BEST</v>
      </c>
      <c r="F182" s="32" t="s">
        <v>53</v>
      </c>
      <c r="G182" s="99">
        <f>IF(E182="GOOD",Оглавление!$G$10,IF(E182="BETTER",Оглавление!$G$11,IF(E182="BEST",Оглавление!$G$12)))</f>
        <v>0</v>
      </c>
      <c r="H182" s="99">
        <f>Оглавление!$G$14</f>
        <v>0</v>
      </c>
      <c r="I182" s="99">
        <f t="shared" si="3"/>
        <v>0</v>
      </c>
      <c r="J182" s="100">
        <f t="shared" si="4"/>
        <v>214290</v>
      </c>
      <c r="K182" s="33"/>
      <c r="L182" s="101">
        <f t="shared" si="5"/>
        <v>0</v>
      </c>
      <c r="M182" s="96">
        <f>VLOOKUP(A182,'Общая таблица'!A:G,7,0)</f>
        <v>0</v>
      </c>
      <c r="N182" s="97" t="str">
        <f>VLOOKUP(A182,'Общая таблица'!A:H,8,0)</f>
        <v>C</v>
      </c>
    </row>
    <row r="183" spans="1:14" x14ac:dyDescent="0.25">
      <c r="A183" s="28" t="s">
        <v>553</v>
      </c>
      <c r="B183" s="98" t="s">
        <v>554</v>
      </c>
      <c r="C183" s="30" t="s">
        <v>555</v>
      </c>
      <c r="D183" s="31">
        <f>VLOOKUP(A183,'Общая таблица'!A:D,4,0)</f>
        <v>230990</v>
      </c>
      <c r="E183" s="32" t="str">
        <f>VLOOKUP(A183,'Общая таблица'!A:E,5,0)</f>
        <v>BEST</v>
      </c>
      <c r="F183" s="32" t="s">
        <v>53</v>
      </c>
      <c r="G183" s="99">
        <f>IF(E183="GOOD",Оглавление!$G$10,IF(E183="BETTER",Оглавление!$G$11,IF(E183="BEST",Оглавление!$G$12)))</f>
        <v>0</v>
      </c>
      <c r="H183" s="99">
        <f>Оглавление!$G$14</f>
        <v>0</v>
      </c>
      <c r="I183" s="99">
        <f t="shared" si="3"/>
        <v>0</v>
      </c>
      <c r="J183" s="100">
        <f t="shared" si="4"/>
        <v>230990</v>
      </c>
      <c r="K183" s="33"/>
      <c r="L183" s="101">
        <f t="shared" si="5"/>
        <v>0</v>
      </c>
      <c r="M183" s="96">
        <f>VLOOKUP(A183,'Общая таблица'!A:G,7,0)</f>
        <v>0</v>
      </c>
      <c r="N183" s="97" t="str">
        <f>VLOOKUP(A183,'Общая таблица'!A:H,8,0)</f>
        <v>C</v>
      </c>
    </row>
    <row r="184" spans="1:14" x14ac:dyDescent="0.25">
      <c r="A184" s="28" t="s">
        <v>556</v>
      </c>
      <c r="B184" s="98"/>
      <c r="C184" s="30" t="s">
        <v>557</v>
      </c>
      <c r="D184" s="31">
        <f>VLOOKUP(A184,'Общая таблица'!A:D,4,0)</f>
        <v>240190</v>
      </c>
      <c r="E184" s="32" t="str">
        <f>VLOOKUP(A184,'Общая таблица'!A:E,5,0)</f>
        <v>BEST</v>
      </c>
      <c r="F184" s="32" t="s">
        <v>354</v>
      </c>
      <c r="G184" s="99">
        <f>IF(E184="GOOD",Оглавление!$G$10,IF(E184="BETTER",Оглавление!$G$11,IF(E184="BEST",Оглавление!$G$12)))</f>
        <v>0</v>
      </c>
      <c r="H184" s="99">
        <f>Оглавление!$G$14</f>
        <v>0</v>
      </c>
      <c r="I184" s="99">
        <f t="shared" si="3"/>
        <v>0</v>
      </c>
      <c r="J184" s="100">
        <f t="shared" si="4"/>
        <v>240190</v>
      </c>
      <c r="K184" s="33"/>
      <c r="L184" s="101">
        <f t="shared" si="5"/>
        <v>0</v>
      </c>
      <c r="M184" s="96">
        <f>VLOOKUP(A184,'Общая таблица'!A:G,7,0)</f>
        <v>0</v>
      </c>
      <c r="N184" s="97" t="str">
        <f>VLOOKUP(A184,'Общая таблица'!A:H,8,0)</f>
        <v>D</v>
      </c>
    </row>
    <row r="185" spans="1:14" x14ac:dyDescent="0.25">
      <c r="A185" s="28" t="s">
        <v>558</v>
      </c>
      <c r="B185" s="98" t="s">
        <v>559</v>
      </c>
      <c r="C185" s="30" t="s">
        <v>560</v>
      </c>
      <c r="D185" s="31">
        <f>VLOOKUP(A185,'Общая таблица'!A:D,4,0)</f>
        <v>585790</v>
      </c>
      <c r="E185" s="32" t="str">
        <f>VLOOKUP(A185,'Общая таблица'!A:E,5,0)</f>
        <v>BEST</v>
      </c>
      <c r="F185" s="32" t="s">
        <v>49</v>
      </c>
      <c r="G185" s="99">
        <f>IF(E185="GOOD",Оглавление!$G$10,IF(E185="BETTER",Оглавление!$G$11,IF(E185="BEST",Оглавление!$G$12)))</f>
        <v>0</v>
      </c>
      <c r="H185" s="99">
        <f>Оглавление!$G$14</f>
        <v>0</v>
      </c>
      <c r="I185" s="99">
        <f t="shared" si="3"/>
        <v>0</v>
      </c>
      <c r="J185" s="100">
        <f t="shared" si="4"/>
        <v>585790</v>
      </c>
      <c r="K185" s="33"/>
      <c r="L185" s="101">
        <f t="shared" si="5"/>
        <v>0</v>
      </c>
      <c r="M185" s="96">
        <f>VLOOKUP(A185,'Общая таблица'!A:G,7,0)</f>
        <v>0</v>
      </c>
      <c r="N185" s="97" t="str">
        <f>VLOOKUP(A185,'Общая таблица'!A:H,8,0)</f>
        <v>C</v>
      </c>
    </row>
    <row r="186" spans="1:14" x14ac:dyDescent="0.25">
      <c r="A186" s="28" t="s">
        <v>561</v>
      </c>
      <c r="B186" s="98" t="s">
        <v>562</v>
      </c>
      <c r="C186" s="30" t="s">
        <v>563</v>
      </c>
      <c r="D186" s="31">
        <f>VLOOKUP(A186,'Общая таблица'!A:D,4,0)</f>
        <v>302990</v>
      </c>
      <c r="E186" s="32" t="str">
        <f>VLOOKUP(A186,'Общая таблица'!A:E,5,0)</f>
        <v>BEST</v>
      </c>
      <c r="F186" s="32" t="s">
        <v>49</v>
      </c>
      <c r="G186" s="99">
        <f>IF(E186="GOOD",Оглавление!$G$10,IF(E186="BETTER",Оглавление!$G$11,IF(E186="BEST",Оглавление!$G$12)))</f>
        <v>0</v>
      </c>
      <c r="H186" s="99">
        <f>Оглавление!$G$14</f>
        <v>0</v>
      </c>
      <c r="I186" s="99">
        <f t="shared" si="3"/>
        <v>0</v>
      </c>
      <c r="J186" s="100">
        <f t="shared" si="4"/>
        <v>302990</v>
      </c>
      <c r="K186" s="33"/>
      <c r="L186" s="101">
        <f t="shared" si="5"/>
        <v>0</v>
      </c>
      <c r="M186" s="96" t="str">
        <f>VLOOKUP(A186,'Общая таблица'!A:G,7,0)</f>
        <v>Под заказ</v>
      </c>
      <c r="N186" s="97" t="str">
        <f>VLOOKUP(A186,'Общая таблица'!A:H,8,0)</f>
        <v>O</v>
      </c>
    </row>
    <row r="187" spans="1:14" x14ac:dyDescent="0.25">
      <c r="A187" s="28" t="s">
        <v>564</v>
      </c>
      <c r="B187" s="36" t="s">
        <v>565</v>
      </c>
      <c r="C187" s="30" t="s">
        <v>566</v>
      </c>
      <c r="D187" s="31">
        <f>VLOOKUP(A187,'Общая таблица'!A:D,4,0)</f>
        <v>310790</v>
      </c>
      <c r="E187" s="32" t="str">
        <f>VLOOKUP(A187,'Общая таблица'!A:E,5,0)</f>
        <v>BEST</v>
      </c>
      <c r="F187" s="32" t="s">
        <v>49</v>
      </c>
      <c r="G187" s="99">
        <f>IF(E187="GOOD",Оглавление!$G$10,IF(E187="BETTER",Оглавление!$G$11,IF(E187="BEST",Оглавление!$G$12)))</f>
        <v>0</v>
      </c>
      <c r="H187" s="99">
        <f>Оглавление!$G$14</f>
        <v>0</v>
      </c>
      <c r="I187" s="99">
        <f t="shared" si="3"/>
        <v>0</v>
      </c>
      <c r="J187" s="100">
        <f t="shared" si="4"/>
        <v>310790</v>
      </c>
      <c r="K187" s="33"/>
      <c r="L187" s="101">
        <f t="shared" si="5"/>
        <v>0</v>
      </c>
      <c r="M187" s="97" t="str">
        <f>VLOOKUP(A187,'Общая таблица'!A:G,7,0)</f>
        <v>До окончания стока</v>
      </c>
      <c r="N187" s="97" t="str">
        <f>VLOOKUP(A187,'Общая таблица'!A:H,8,0)</f>
        <v>E</v>
      </c>
    </row>
    <row r="188" spans="1:14" x14ac:dyDescent="0.25">
      <c r="A188" s="28" t="s">
        <v>567</v>
      </c>
      <c r="B188" s="98" t="s">
        <v>568</v>
      </c>
      <c r="C188" s="30" t="s">
        <v>569</v>
      </c>
      <c r="D188" s="31">
        <f>VLOOKUP(A188,'Общая таблица'!A:D,4,0)</f>
        <v>287990</v>
      </c>
      <c r="E188" s="32" t="str">
        <f>VLOOKUP(A188,'Общая таблица'!A:E,5,0)</f>
        <v>BEST</v>
      </c>
      <c r="F188" s="32" t="s">
        <v>49</v>
      </c>
      <c r="G188" s="99">
        <f>IF(E188="GOOD",Оглавление!$G$10,IF(E188="BETTER",Оглавление!$G$11,IF(E188="BEST",Оглавление!$G$12)))</f>
        <v>0</v>
      </c>
      <c r="H188" s="99">
        <f>Оглавление!$G$14</f>
        <v>0</v>
      </c>
      <c r="I188" s="99">
        <f t="shared" si="3"/>
        <v>0</v>
      </c>
      <c r="J188" s="100">
        <f t="shared" si="4"/>
        <v>287990</v>
      </c>
      <c r="K188" s="33"/>
      <c r="L188" s="101">
        <f t="shared" si="5"/>
        <v>0</v>
      </c>
      <c r="M188" s="97" t="str">
        <f>VLOOKUP(A188,'Общая таблица'!A:G,7,0)</f>
        <v>До окончания стока</v>
      </c>
      <c r="N188" s="97" t="str">
        <f>VLOOKUP(A188,'Общая таблица'!A:H,8,0)</f>
        <v>E</v>
      </c>
    </row>
    <row r="189" spans="1:14" x14ac:dyDescent="0.25">
      <c r="A189" s="28" t="s">
        <v>570</v>
      </c>
      <c r="B189" s="98"/>
      <c r="C189" s="30" t="s">
        <v>571</v>
      </c>
      <c r="D189" s="31">
        <f>VLOOKUP(A189,'Общая таблица'!A:D,4,0)</f>
        <v>491490</v>
      </c>
      <c r="E189" s="32" t="str">
        <f>VLOOKUP(A189,'Общая таблица'!A:E,5,0)</f>
        <v>BEST</v>
      </c>
      <c r="F189" s="32" t="s">
        <v>49</v>
      </c>
      <c r="G189" s="99">
        <f>IF(E189="GOOD",Оглавление!$G$10,IF(E189="BETTER",Оглавление!$G$11,IF(E189="BEST",Оглавление!$G$12)))</f>
        <v>0</v>
      </c>
      <c r="H189" s="99">
        <f>Оглавление!$G$14</f>
        <v>0</v>
      </c>
      <c r="I189" s="99">
        <f t="shared" si="3"/>
        <v>0</v>
      </c>
      <c r="J189" s="100">
        <f t="shared" si="4"/>
        <v>491490</v>
      </c>
      <c r="K189" s="33"/>
      <c r="L189" s="101">
        <f t="shared" si="5"/>
        <v>0</v>
      </c>
      <c r="M189" s="96">
        <f>VLOOKUP(A189,'Общая таблица'!A:G,7,0)</f>
        <v>0</v>
      </c>
      <c r="N189" s="97" t="str">
        <f>VLOOKUP(A189,'Общая таблица'!A:H,8,0)</f>
        <v>C</v>
      </c>
    </row>
    <row r="190" spans="1:14" x14ac:dyDescent="0.25">
      <c r="A190" s="28" t="s">
        <v>572</v>
      </c>
      <c r="B190" s="36" t="s">
        <v>573</v>
      </c>
      <c r="C190" s="30" t="s">
        <v>574</v>
      </c>
      <c r="D190" s="31">
        <f>VLOOKUP(A190,'Общая таблица'!A:D,4,0)</f>
        <v>249490</v>
      </c>
      <c r="E190" s="32" t="str">
        <f>VLOOKUP(A190,'Общая таблица'!A:E,5,0)</f>
        <v>BEST</v>
      </c>
      <c r="F190" s="32" t="s">
        <v>49</v>
      </c>
      <c r="G190" s="99">
        <f>IF(E190="GOOD",Оглавление!$G$10,IF(E190="BETTER",Оглавление!$G$11,IF(E190="BEST",Оглавление!$G$12)))</f>
        <v>0</v>
      </c>
      <c r="H190" s="99">
        <f>Оглавление!$G$14</f>
        <v>0</v>
      </c>
      <c r="I190" s="99">
        <f t="shared" si="3"/>
        <v>0</v>
      </c>
      <c r="J190" s="100">
        <f t="shared" si="4"/>
        <v>249490</v>
      </c>
      <c r="K190" s="33"/>
      <c r="L190" s="101">
        <f t="shared" si="5"/>
        <v>0</v>
      </c>
      <c r="M190" s="96" t="str">
        <f>VLOOKUP(A190,'Общая таблица'!A:G,7,0)</f>
        <v>Под заказ</v>
      </c>
      <c r="N190" s="97" t="str">
        <f>VLOOKUP(A190,'Общая таблица'!A:H,8,0)</f>
        <v>O</v>
      </c>
    </row>
    <row r="191" spans="1:14" x14ac:dyDescent="0.25">
      <c r="A191" s="28" t="s">
        <v>575</v>
      </c>
      <c r="B191" s="36" t="s">
        <v>576</v>
      </c>
      <c r="C191" s="30" t="s">
        <v>577</v>
      </c>
      <c r="D191" s="31">
        <f>VLOOKUP(A191,'Общая таблица'!A:D,4,0)</f>
        <v>249490</v>
      </c>
      <c r="E191" s="32" t="str">
        <f>VLOOKUP(A191,'Общая таблица'!A:E,5,0)</f>
        <v>BEST</v>
      </c>
      <c r="F191" s="32" t="s">
        <v>49</v>
      </c>
      <c r="G191" s="99">
        <f>IF(E191="GOOD",Оглавление!$G$10,IF(E191="BETTER",Оглавление!$G$11,IF(E191="BEST",Оглавление!$G$12)))</f>
        <v>0</v>
      </c>
      <c r="H191" s="99">
        <f>Оглавление!$G$14</f>
        <v>0</v>
      </c>
      <c r="I191" s="99">
        <f t="shared" si="3"/>
        <v>0</v>
      </c>
      <c r="J191" s="100">
        <f t="shared" si="4"/>
        <v>249490</v>
      </c>
      <c r="K191" s="33"/>
      <c r="L191" s="101">
        <f t="shared" si="5"/>
        <v>0</v>
      </c>
      <c r="M191" s="96" t="str">
        <f>VLOOKUP(A191,'Общая таблица'!A:G,7,0)</f>
        <v>Под заказ</v>
      </c>
      <c r="N191" s="97" t="str">
        <f>VLOOKUP(A191,'Общая таблица'!A:H,8,0)</f>
        <v>O</v>
      </c>
    </row>
    <row r="192" spans="1:14" x14ac:dyDescent="0.25">
      <c r="A192" s="28" t="s">
        <v>578</v>
      </c>
      <c r="B192" s="36" t="s">
        <v>579</v>
      </c>
      <c r="C192" s="30" t="s">
        <v>580</v>
      </c>
      <c r="D192" s="31">
        <f>VLOOKUP(A192,'Общая таблица'!A:D,4,0)</f>
        <v>319690</v>
      </c>
      <c r="E192" s="32" t="str">
        <f>VLOOKUP(A192,'Общая таблица'!A:E,5,0)</f>
        <v>BEST</v>
      </c>
      <c r="F192" s="32" t="s">
        <v>49</v>
      </c>
      <c r="G192" s="99">
        <f>IF(E192="GOOD",Оглавление!$G$10,IF(E192="BETTER",Оглавление!$G$11,IF(E192="BEST",Оглавление!$G$12)))</f>
        <v>0</v>
      </c>
      <c r="H192" s="99">
        <f>Оглавление!$G$14</f>
        <v>0</v>
      </c>
      <c r="I192" s="99">
        <f t="shared" si="3"/>
        <v>0</v>
      </c>
      <c r="J192" s="100">
        <f t="shared" si="4"/>
        <v>319690</v>
      </c>
      <c r="K192" s="33"/>
      <c r="L192" s="101">
        <f t="shared" si="5"/>
        <v>0</v>
      </c>
      <c r="M192" s="96" t="str">
        <f>VLOOKUP(A192,'Общая таблица'!A:G,7,0)</f>
        <v>Под заказ</v>
      </c>
      <c r="N192" s="97" t="str">
        <f>VLOOKUP(A192,'Общая таблица'!A:H,8,0)</f>
        <v>O</v>
      </c>
    </row>
    <row r="193" spans="1:14" x14ac:dyDescent="0.25">
      <c r="A193" s="28" t="s">
        <v>581</v>
      </c>
      <c r="B193" s="36" t="s">
        <v>582</v>
      </c>
      <c r="C193" s="30" t="s">
        <v>583</v>
      </c>
      <c r="D193" s="31">
        <f>VLOOKUP(A193,'Общая таблица'!A:D,4,0)</f>
        <v>319690</v>
      </c>
      <c r="E193" s="32" t="str">
        <f>VLOOKUP(A193,'Общая таблица'!A:E,5,0)</f>
        <v>BEST</v>
      </c>
      <c r="F193" s="32" t="s">
        <v>49</v>
      </c>
      <c r="G193" s="99">
        <f>IF(E193="GOOD",Оглавление!$G$10,IF(E193="BETTER",Оглавление!$G$11,IF(E193="BEST",Оглавление!$G$12)))</f>
        <v>0</v>
      </c>
      <c r="H193" s="99">
        <f>Оглавление!$G$14</f>
        <v>0</v>
      </c>
      <c r="I193" s="99">
        <f t="shared" si="3"/>
        <v>0</v>
      </c>
      <c r="J193" s="100">
        <f t="shared" si="4"/>
        <v>319690</v>
      </c>
      <c r="K193" s="33"/>
      <c r="L193" s="101">
        <f t="shared" si="5"/>
        <v>0</v>
      </c>
      <c r="M193" s="96" t="str">
        <f>VLOOKUP(A193,'Общая таблица'!A:G,7,0)</f>
        <v>Под заказ</v>
      </c>
      <c r="N193" s="97" t="str">
        <f>VLOOKUP(A193,'Общая таблица'!A:H,8,0)</f>
        <v>O</v>
      </c>
    </row>
    <row r="194" spans="1:14" x14ac:dyDescent="0.25">
      <c r="A194" s="28" t="s">
        <v>584</v>
      </c>
      <c r="B194" s="36"/>
      <c r="C194" s="30" t="s">
        <v>586</v>
      </c>
      <c r="D194" s="31">
        <f>VLOOKUP(A194,'Общая таблица'!A:D,4,0)</f>
        <v>498890</v>
      </c>
      <c r="E194" s="32" t="str">
        <f>VLOOKUP(A194,'Общая таблица'!A:E,5,0)</f>
        <v>BEST</v>
      </c>
      <c r="F194" s="32" t="s">
        <v>117</v>
      </c>
      <c r="G194" s="99">
        <f>IF(E194="GOOD",Оглавление!$G$10,IF(E194="BETTER",Оглавление!$G$11,IF(E194="BEST",Оглавление!$G$12)))</f>
        <v>0</v>
      </c>
      <c r="H194" s="99">
        <f>Оглавление!$G$14</f>
        <v>0</v>
      </c>
      <c r="I194" s="99">
        <f t="shared" si="3"/>
        <v>0</v>
      </c>
      <c r="J194" s="100">
        <f t="shared" si="4"/>
        <v>498890</v>
      </c>
      <c r="K194" s="33"/>
      <c r="L194" s="101">
        <f t="shared" si="5"/>
        <v>0</v>
      </c>
      <c r="M194" s="96" t="str">
        <f>VLOOKUP(A194,'Общая таблица'!A:G,7,0)</f>
        <v>Под заказ</v>
      </c>
      <c r="N194" s="97" t="str">
        <f>VLOOKUP(A194,'Общая таблица'!A:H,8,0)</f>
        <v>O</v>
      </c>
    </row>
    <row r="195" spans="1:14" x14ac:dyDescent="0.25">
      <c r="A195" s="28" t="s">
        <v>588</v>
      </c>
      <c r="B195" s="36"/>
      <c r="C195" s="30" t="s">
        <v>1013</v>
      </c>
      <c r="D195" s="31">
        <f>VLOOKUP(A195,'Общая таблица'!A:D,4,0)</f>
        <v>498890</v>
      </c>
      <c r="E195" s="32" t="str">
        <f>VLOOKUP(A195,'Общая таблица'!A:E,5,0)</f>
        <v>BEST</v>
      </c>
      <c r="F195" s="32" t="s">
        <v>117</v>
      </c>
      <c r="G195" s="99">
        <f>IF(E195="GOOD",Оглавление!$G$10,IF(E195="BETTER",Оглавление!$G$11,IF(E195="BEST",Оглавление!$G$12)))</f>
        <v>0</v>
      </c>
      <c r="H195" s="99">
        <f>Оглавление!$G$14</f>
        <v>0</v>
      </c>
      <c r="I195" s="99">
        <f t="shared" si="3"/>
        <v>0</v>
      </c>
      <c r="J195" s="100">
        <f t="shared" si="4"/>
        <v>498890</v>
      </c>
      <c r="K195" s="33"/>
      <c r="L195" s="101">
        <f t="shared" si="5"/>
        <v>0</v>
      </c>
      <c r="M195" s="96" t="str">
        <f>VLOOKUP(A195,'Общая таблица'!A:G,7,0)</f>
        <v>Под заказ</v>
      </c>
      <c r="N195" s="97" t="str">
        <f>VLOOKUP(A195,'Общая таблица'!A:H,8,0)</f>
        <v>O</v>
      </c>
    </row>
    <row r="196" spans="1:14" x14ac:dyDescent="0.25">
      <c r="A196" s="28" t="s">
        <v>591</v>
      </c>
      <c r="B196" s="36"/>
      <c r="C196" s="30" t="s">
        <v>593</v>
      </c>
      <c r="D196" s="31">
        <f>VLOOKUP(A196,'Общая таблица'!A:D,4,0)</f>
        <v>461990</v>
      </c>
      <c r="E196" s="32" t="str">
        <f>VLOOKUP(A196,'Общая таблица'!A:E,5,0)</f>
        <v>BEST</v>
      </c>
      <c r="F196" s="32" t="s">
        <v>594</v>
      </c>
      <c r="G196" s="99">
        <f>IF(E196="GOOD",Оглавление!$G$10,IF(E196="BETTER",Оглавление!$G$11,IF(E196="BEST",Оглавление!$G$12)))</f>
        <v>0</v>
      </c>
      <c r="H196" s="99">
        <f>Оглавление!$G$14</f>
        <v>0</v>
      </c>
      <c r="I196" s="99">
        <f t="shared" si="3"/>
        <v>0</v>
      </c>
      <c r="J196" s="100">
        <f t="shared" si="4"/>
        <v>461990</v>
      </c>
      <c r="K196" s="33"/>
      <c r="L196" s="101">
        <f t="shared" si="5"/>
        <v>0</v>
      </c>
      <c r="M196" s="96" t="str">
        <f>VLOOKUP(A196,'Общая таблица'!A:G,7,0)</f>
        <v>Под заказ</v>
      </c>
      <c r="N196" s="97" t="str">
        <f>VLOOKUP(A196,'Общая таблица'!A:H,8,0)</f>
        <v>O</v>
      </c>
    </row>
    <row r="197" spans="1:14" x14ac:dyDescent="0.25">
      <c r="A197" s="28" t="s">
        <v>595</v>
      </c>
      <c r="B197" s="36"/>
      <c r="C197" s="30" t="s">
        <v>597</v>
      </c>
      <c r="D197" s="31">
        <f>VLOOKUP(A197,'Общая таблица'!A:D,4,0)</f>
        <v>461990</v>
      </c>
      <c r="E197" s="32" t="str">
        <f>VLOOKUP(A197,'Общая таблица'!A:E,5,0)</f>
        <v>BEST</v>
      </c>
      <c r="F197" s="32" t="s">
        <v>594</v>
      </c>
      <c r="G197" s="99">
        <f>IF(E197="GOOD",Оглавление!$G$10,IF(E197="BETTER",Оглавление!$G$11,IF(E197="BEST",Оглавление!$G$12)))</f>
        <v>0</v>
      </c>
      <c r="H197" s="99">
        <f>Оглавление!$G$14</f>
        <v>0</v>
      </c>
      <c r="I197" s="99">
        <f t="shared" si="3"/>
        <v>0</v>
      </c>
      <c r="J197" s="100">
        <f t="shared" si="4"/>
        <v>461990</v>
      </c>
      <c r="K197" s="33"/>
      <c r="L197" s="101">
        <f t="shared" si="5"/>
        <v>0</v>
      </c>
      <c r="M197" s="96" t="str">
        <f>VLOOKUP(A197,'Общая таблица'!A:G,7,0)</f>
        <v>Под заказ</v>
      </c>
      <c r="N197" s="97" t="str">
        <f>VLOOKUP(A197,'Общая таблица'!A:H,8,0)</f>
        <v>O</v>
      </c>
    </row>
    <row r="198" spans="1:14" x14ac:dyDescent="0.25">
      <c r="A198" s="28" t="s">
        <v>598</v>
      </c>
      <c r="B198" s="36"/>
      <c r="C198" s="30" t="s">
        <v>600</v>
      </c>
      <c r="D198" s="31">
        <f>VLOOKUP(A198,'Общая таблица'!A:D,4,0)</f>
        <v>144090</v>
      </c>
      <c r="E198" s="32" t="str">
        <f>VLOOKUP(A198,'Общая таблица'!A:E,5,0)</f>
        <v>BEST</v>
      </c>
      <c r="F198" s="32" t="s">
        <v>594</v>
      </c>
      <c r="G198" s="99">
        <f>IF(E198="GOOD",Оглавление!$G$10,IF(E198="BETTER",Оглавление!$G$11,IF(E198="BEST",Оглавление!$G$12)))</f>
        <v>0</v>
      </c>
      <c r="H198" s="99">
        <f>Оглавление!$G$14</f>
        <v>0</v>
      </c>
      <c r="I198" s="99">
        <f t="shared" si="3"/>
        <v>0</v>
      </c>
      <c r="J198" s="100">
        <f t="shared" si="4"/>
        <v>144090</v>
      </c>
      <c r="K198" s="33"/>
      <c r="L198" s="101">
        <f t="shared" si="5"/>
        <v>0</v>
      </c>
      <c r="M198" s="96">
        <f>VLOOKUP(A198,'Общая таблица'!A:G,7,0)</f>
        <v>0</v>
      </c>
      <c r="N198" s="97" t="str">
        <f>VLOOKUP(A198,'Общая таблица'!A:H,8,0)</f>
        <v>D</v>
      </c>
    </row>
    <row r="199" spans="1:14" x14ac:dyDescent="0.25">
      <c r="A199" s="28" t="s">
        <v>601</v>
      </c>
      <c r="B199" s="36"/>
      <c r="C199" s="30" t="s">
        <v>603</v>
      </c>
      <c r="D199" s="31">
        <f>VLOOKUP(A199,'Общая таблица'!A:D,4,0)</f>
        <v>144090</v>
      </c>
      <c r="E199" s="32" t="str">
        <f>VLOOKUP(A199,'Общая таблица'!A:E,5,0)</f>
        <v>BEST</v>
      </c>
      <c r="F199" s="32" t="s">
        <v>594</v>
      </c>
      <c r="G199" s="99">
        <f>IF(E199="GOOD",Оглавление!$G$10,IF(E199="BETTER",Оглавление!$G$11,IF(E199="BEST",Оглавление!$G$12)))</f>
        <v>0</v>
      </c>
      <c r="H199" s="99">
        <f>Оглавление!$G$14</f>
        <v>0</v>
      </c>
      <c r="I199" s="99">
        <f t="shared" si="3"/>
        <v>0</v>
      </c>
      <c r="J199" s="100">
        <f t="shared" si="4"/>
        <v>144090</v>
      </c>
      <c r="K199" s="33"/>
      <c r="L199" s="101">
        <f t="shared" si="5"/>
        <v>0</v>
      </c>
      <c r="M199" s="96">
        <f>VLOOKUP(A199,'Общая таблица'!A:G,7,0)</f>
        <v>0</v>
      </c>
      <c r="N199" s="97" t="str">
        <f>VLOOKUP(A199,'Общая таблица'!A:H,8,0)</f>
        <v>D</v>
      </c>
    </row>
    <row r="200" spans="1:14" x14ac:dyDescent="0.25">
      <c r="A200" s="28" t="s">
        <v>604</v>
      </c>
      <c r="B200" s="36"/>
      <c r="C200" s="30" t="s">
        <v>606</v>
      </c>
      <c r="D200" s="31">
        <f>VLOOKUP(A200,'Общая таблица'!A:D,4,0)</f>
        <v>144090</v>
      </c>
      <c r="E200" s="32" t="str">
        <f>VLOOKUP(A200,'Общая таблица'!A:E,5,0)</f>
        <v>BEST</v>
      </c>
      <c r="F200" s="32" t="s">
        <v>594</v>
      </c>
      <c r="G200" s="99">
        <f>IF(E200="GOOD",Оглавление!$G$10,IF(E200="BETTER",Оглавление!$G$11,IF(E200="BEST",Оглавление!$G$12)))</f>
        <v>0</v>
      </c>
      <c r="H200" s="99">
        <f>Оглавление!$G$14</f>
        <v>0</v>
      </c>
      <c r="I200" s="99">
        <f t="shared" si="3"/>
        <v>0</v>
      </c>
      <c r="J200" s="100">
        <f t="shared" si="4"/>
        <v>144090</v>
      </c>
      <c r="K200" s="33"/>
      <c r="L200" s="101">
        <f t="shared" si="5"/>
        <v>0</v>
      </c>
      <c r="M200" s="96">
        <f>VLOOKUP(A200,'Общая таблица'!A:G,7,0)</f>
        <v>0</v>
      </c>
      <c r="N200" s="97" t="str">
        <f>VLOOKUP(A200,'Общая таблица'!A:H,8,0)</f>
        <v>D</v>
      </c>
    </row>
    <row r="201" spans="1:14" x14ac:dyDescent="0.25">
      <c r="A201" s="28" t="s">
        <v>607</v>
      </c>
      <c r="B201" s="36"/>
      <c r="C201" s="30" t="s">
        <v>609</v>
      </c>
      <c r="D201" s="31">
        <f>VLOOKUP(A201,'Общая таблица'!A:D,4,0)</f>
        <v>138590</v>
      </c>
      <c r="E201" s="32" t="str">
        <f>VLOOKUP(A201,'Общая таблица'!A:E,5,0)</f>
        <v>BEST</v>
      </c>
      <c r="F201" s="32" t="s">
        <v>594</v>
      </c>
      <c r="G201" s="99">
        <f>IF(E201="GOOD",Оглавление!$G$10,IF(E201="BETTER",Оглавление!$G$11,IF(E201="BEST",Оглавление!$G$12)))</f>
        <v>0</v>
      </c>
      <c r="H201" s="99">
        <f>Оглавление!$G$14</f>
        <v>0</v>
      </c>
      <c r="I201" s="99">
        <f t="shared" si="3"/>
        <v>0</v>
      </c>
      <c r="J201" s="100">
        <f t="shared" si="4"/>
        <v>138590</v>
      </c>
      <c r="K201" s="33"/>
      <c r="L201" s="101">
        <f t="shared" si="5"/>
        <v>0</v>
      </c>
      <c r="M201" s="96">
        <f>VLOOKUP(A201,'Общая таблица'!A:G,7,0)</f>
        <v>0</v>
      </c>
      <c r="N201" s="97" t="str">
        <f>VLOOKUP(A201,'Общая таблица'!A:H,8,0)</f>
        <v>D</v>
      </c>
    </row>
    <row r="202" spans="1:14" x14ac:dyDescent="0.25">
      <c r="A202" s="28" t="s">
        <v>610</v>
      </c>
      <c r="B202" s="36"/>
      <c r="C202" s="30" t="s">
        <v>612</v>
      </c>
      <c r="D202" s="31">
        <f>VLOOKUP(A202,'Общая таблица'!A:D,4,0)</f>
        <v>138590</v>
      </c>
      <c r="E202" s="32" t="str">
        <f>VLOOKUP(A202,'Общая таблица'!A:E,5,0)</f>
        <v>BEST</v>
      </c>
      <c r="F202" s="32" t="s">
        <v>594</v>
      </c>
      <c r="G202" s="99">
        <f>IF(E202="GOOD",Оглавление!$G$10,IF(E202="BETTER",Оглавление!$G$11,IF(E202="BEST",Оглавление!$G$12)))</f>
        <v>0</v>
      </c>
      <c r="H202" s="99">
        <f>Оглавление!$G$14</f>
        <v>0</v>
      </c>
      <c r="I202" s="99">
        <f t="shared" si="3"/>
        <v>0</v>
      </c>
      <c r="J202" s="100">
        <f t="shared" si="4"/>
        <v>138590</v>
      </c>
      <c r="K202" s="33"/>
      <c r="L202" s="101">
        <f t="shared" si="5"/>
        <v>0</v>
      </c>
      <c r="M202" s="96">
        <f>VLOOKUP(A202,'Общая таблица'!A:G,7,0)</f>
        <v>0</v>
      </c>
      <c r="N202" s="97" t="str">
        <f>VLOOKUP(A202,'Общая таблица'!A:H,8,0)</f>
        <v>D</v>
      </c>
    </row>
    <row r="203" spans="1:14" x14ac:dyDescent="0.25">
      <c r="A203" s="28" t="s">
        <v>613</v>
      </c>
      <c r="B203" s="36"/>
      <c r="C203" s="30" t="s">
        <v>615</v>
      </c>
      <c r="D203" s="31">
        <f>VLOOKUP(A203,'Общая таблица'!A:D,4,0)</f>
        <v>92390</v>
      </c>
      <c r="E203" s="32" t="str">
        <f>VLOOKUP(A203,'Общая таблица'!A:E,5,0)</f>
        <v>BEST</v>
      </c>
      <c r="F203" s="32" t="s">
        <v>594</v>
      </c>
      <c r="G203" s="99">
        <f>IF(E203="GOOD",Оглавление!$G$10,IF(E203="BETTER",Оглавление!$G$11,IF(E203="BEST",Оглавление!$G$12)))</f>
        <v>0</v>
      </c>
      <c r="H203" s="99">
        <f>Оглавление!$G$14</f>
        <v>0</v>
      </c>
      <c r="I203" s="99">
        <f t="shared" si="3"/>
        <v>0</v>
      </c>
      <c r="J203" s="100">
        <f t="shared" si="4"/>
        <v>92390</v>
      </c>
      <c r="K203" s="33"/>
      <c r="L203" s="101">
        <f t="shared" si="5"/>
        <v>0</v>
      </c>
      <c r="M203" s="96">
        <f>VLOOKUP(A203,'Общая таблица'!A:G,7,0)</f>
        <v>0</v>
      </c>
      <c r="N203" s="97" t="str">
        <f>VLOOKUP(A203,'Общая таблица'!A:H,8,0)</f>
        <v>D</v>
      </c>
    </row>
    <row r="204" spans="1:14" x14ac:dyDescent="0.25">
      <c r="A204" s="28" t="s">
        <v>616</v>
      </c>
      <c r="B204" s="36"/>
      <c r="C204" s="30" t="s">
        <v>618</v>
      </c>
      <c r="D204" s="31">
        <f>VLOOKUP(A204,'Общая таблица'!A:D,4,0)</f>
        <v>92390</v>
      </c>
      <c r="E204" s="32" t="str">
        <f>VLOOKUP(A204,'Общая таблица'!A:E,5,0)</f>
        <v>BEST</v>
      </c>
      <c r="F204" s="32" t="s">
        <v>594</v>
      </c>
      <c r="G204" s="99">
        <f>IF(E204="GOOD",Оглавление!$G$10,IF(E204="BETTER",Оглавление!$G$11,IF(E204="BEST",Оглавление!$G$12)))</f>
        <v>0</v>
      </c>
      <c r="H204" s="99">
        <f>Оглавление!$G$14</f>
        <v>0</v>
      </c>
      <c r="I204" s="99">
        <f t="shared" si="3"/>
        <v>0</v>
      </c>
      <c r="J204" s="100">
        <f t="shared" si="4"/>
        <v>92390</v>
      </c>
      <c r="K204" s="33"/>
      <c r="L204" s="101">
        <f t="shared" si="5"/>
        <v>0</v>
      </c>
      <c r="M204" s="96">
        <f>VLOOKUP(A204,'Общая таблица'!A:G,7,0)</f>
        <v>0</v>
      </c>
      <c r="N204" s="97" t="str">
        <f>VLOOKUP(A204,'Общая таблица'!A:H,8,0)</f>
        <v>D</v>
      </c>
    </row>
    <row r="205" spans="1:14" x14ac:dyDescent="0.25">
      <c r="A205" s="28" t="s">
        <v>619</v>
      </c>
      <c r="B205" s="36"/>
      <c r="C205" s="30" t="s">
        <v>621</v>
      </c>
      <c r="D205" s="31">
        <f>VLOOKUP(A205,'Общая таблица'!A:D,4,0)</f>
        <v>92390</v>
      </c>
      <c r="E205" s="32" t="str">
        <f>VLOOKUP(A205,'Общая таблица'!A:E,5,0)</f>
        <v>BEST</v>
      </c>
      <c r="F205" s="32" t="s">
        <v>594</v>
      </c>
      <c r="G205" s="99">
        <f>IF(E205="GOOD",Оглавление!$G$10,IF(E205="BETTER",Оглавление!$G$11,IF(E205="BEST",Оглавление!$G$12)))</f>
        <v>0</v>
      </c>
      <c r="H205" s="99">
        <f>Оглавление!$G$14</f>
        <v>0</v>
      </c>
      <c r="I205" s="99">
        <f t="shared" si="3"/>
        <v>0</v>
      </c>
      <c r="J205" s="100">
        <f t="shared" si="4"/>
        <v>92390</v>
      </c>
      <c r="K205" s="33"/>
      <c r="L205" s="101">
        <f t="shared" si="5"/>
        <v>0</v>
      </c>
      <c r="M205" s="96">
        <f>VLOOKUP(A205,'Общая таблица'!A:G,7,0)</f>
        <v>0</v>
      </c>
      <c r="N205" s="97" t="str">
        <f>VLOOKUP(A205,'Общая таблица'!A:H,8,0)</f>
        <v>D</v>
      </c>
    </row>
    <row r="206" spans="1:14" x14ac:dyDescent="0.25">
      <c r="A206" s="28" t="s">
        <v>622</v>
      </c>
      <c r="B206" s="36"/>
      <c r="C206" s="30" t="s">
        <v>624</v>
      </c>
      <c r="D206" s="31">
        <f>VLOOKUP(A206,'Общая таблица'!A:D,4,0)</f>
        <v>92390</v>
      </c>
      <c r="E206" s="32" t="str">
        <f>VLOOKUP(A206,'Общая таблица'!A:E,5,0)</f>
        <v>BEST</v>
      </c>
      <c r="F206" s="32" t="s">
        <v>594</v>
      </c>
      <c r="G206" s="99">
        <f>IF(E206="GOOD",Оглавление!$G$10,IF(E206="BETTER",Оглавление!$G$11,IF(E206="BEST",Оглавление!$G$12)))</f>
        <v>0</v>
      </c>
      <c r="H206" s="99">
        <f>Оглавление!$G$14</f>
        <v>0</v>
      </c>
      <c r="I206" s="99">
        <f t="shared" si="3"/>
        <v>0</v>
      </c>
      <c r="J206" s="100">
        <f t="shared" si="4"/>
        <v>92390</v>
      </c>
      <c r="K206" s="33"/>
      <c r="L206" s="101">
        <f t="shared" si="5"/>
        <v>0</v>
      </c>
      <c r="M206" s="96">
        <f>VLOOKUP(A206,'Общая таблица'!A:G,7,0)</f>
        <v>0</v>
      </c>
      <c r="N206" s="97" t="str">
        <f>VLOOKUP(A206,'Общая таблица'!A:H,8,0)</f>
        <v>D</v>
      </c>
    </row>
    <row r="207" spans="1:14" x14ac:dyDescent="0.25">
      <c r="A207" s="28" t="s">
        <v>625</v>
      </c>
      <c r="B207" s="36" t="s">
        <v>626</v>
      </c>
      <c r="C207" s="30" t="s">
        <v>627</v>
      </c>
      <c r="D207" s="31">
        <f>VLOOKUP(A207,'Общая таблица'!A:D,4,0)</f>
        <v>199490</v>
      </c>
      <c r="E207" s="32" t="str">
        <f>VLOOKUP(A207,'Общая таблица'!A:E,5,0)</f>
        <v>BEST</v>
      </c>
      <c r="F207" s="32" t="s">
        <v>53</v>
      </c>
      <c r="G207" s="99">
        <f>IF(E207="GOOD",Оглавление!$G$10,IF(E207="BETTER",Оглавление!$G$11,IF(E207="BEST",Оглавление!$G$12)))</f>
        <v>0</v>
      </c>
      <c r="H207" s="99">
        <f>Оглавление!$G$14</f>
        <v>0</v>
      </c>
      <c r="I207" s="99">
        <f t="shared" si="3"/>
        <v>0</v>
      </c>
      <c r="J207" s="100">
        <f t="shared" si="4"/>
        <v>199490</v>
      </c>
      <c r="K207" s="33"/>
      <c r="L207" s="101">
        <f t="shared" si="5"/>
        <v>0</v>
      </c>
      <c r="M207" s="96">
        <f>VLOOKUP(A207,'Общая таблица'!A:G,7,0)</f>
        <v>0</v>
      </c>
      <c r="N207" s="97" t="str">
        <f>VLOOKUP(A207,'Общая таблица'!A:H,8,0)</f>
        <v>B</v>
      </c>
    </row>
    <row r="208" spans="1:14" x14ac:dyDescent="0.25">
      <c r="A208" s="28" t="s">
        <v>628</v>
      </c>
      <c r="B208" s="36" t="s">
        <v>629</v>
      </c>
      <c r="C208" s="30" t="s">
        <v>630</v>
      </c>
      <c r="D208" s="31">
        <f>VLOOKUP(A208,'Общая таблица'!A:D,4,0)</f>
        <v>208790</v>
      </c>
      <c r="E208" s="32" t="str">
        <f>VLOOKUP(A208,'Общая таблица'!A:E,5,0)</f>
        <v>BEST</v>
      </c>
      <c r="F208" s="32" t="s">
        <v>53</v>
      </c>
      <c r="G208" s="99">
        <f>IF(E208="GOOD",Оглавление!$G$10,IF(E208="BETTER",Оглавление!$G$11,IF(E208="BEST",Оглавление!$G$12)))</f>
        <v>0</v>
      </c>
      <c r="H208" s="99">
        <f>Оглавление!$G$14</f>
        <v>0</v>
      </c>
      <c r="I208" s="99">
        <f t="shared" si="3"/>
        <v>0</v>
      </c>
      <c r="J208" s="100">
        <f t="shared" si="4"/>
        <v>208790</v>
      </c>
      <c r="K208" s="33"/>
      <c r="L208" s="101">
        <f t="shared" si="5"/>
        <v>0</v>
      </c>
      <c r="M208" s="96">
        <f>VLOOKUP(A208,'Общая таблица'!A:G,7,0)</f>
        <v>0</v>
      </c>
      <c r="N208" s="97" t="str">
        <f>VLOOKUP(A208,'Общая таблица'!A:H,8,0)</f>
        <v>C</v>
      </c>
    </row>
    <row r="209" spans="1:14" x14ac:dyDescent="0.25">
      <c r="A209" s="28" t="s">
        <v>631</v>
      </c>
      <c r="B209" s="36" t="s">
        <v>632</v>
      </c>
      <c r="C209" s="30" t="s">
        <v>633</v>
      </c>
      <c r="D209" s="31">
        <f>VLOOKUP(A209,'Общая таблица'!A:D,4,0)</f>
        <v>188490</v>
      </c>
      <c r="E209" s="32" t="str">
        <f>VLOOKUP(A209,'Общая таблица'!A:E,5,0)</f>
        <v>BEST</v>
      </c>
      <c r="F209" s="32" t="s">
        <v>53</v>
      </c>
      <c r="G209" s="99">
        <f>IF(E209="GOOD",Оглавление!$G$10,IF(E209="BETTER",Оглавление!$G$11,IF(E209="BEST",Оглавление!$G$12)))</f>
        <v>0</v>
      </c>
      <c r="H209" s="99">
        <f>Оглавление!$G$14</f>
        <v>0</v>
      </c>
      <c r="I209" s="99">
        <f t="shared" si="3"/>
        <v>0</v>
      </c>
      <c r="J209" s="100">
        <f t="shared" si="4"/>
        <v>188490</v>
      </c>
      <c r="K209" s="33"/>
      <c r="L209" s="101">
        <f t="shared" si="5"/>
        <v>0</v>
      </c>
      <c r="M209" s="96">
        <f>VLOOKUP(A209,'Общая таблица'!A:G,7,0)</f>
        <v>0</v>
      </c>
      <c r="N209" s="97" t="str">
        <f>VLOOKUP(A209,'Общая таблица'!A:H,8,0)</f>
        <v>C</v>
      </c>
    </row>
    <row r="210" spans="1:14" x14ac:dyDescent="0.25">
      <c r="A210" s="28" t="s">
        <v>634</v>
      </c>
      <c r="B210" s="36" t="s">
        <v>635</v>
      </c>
      <c r="C210" s="30" t="s">
        <v>636</v>
      </c>
      <c r="D210" s="31">
        <f>VLOOKUP(A210,'Общая таблица'!A:D,4,0)</f>
        <v>388090</v>
      </c>
      <c r="E210" s="32" t="str">
        <f>VLOOKUP(A210,'Общая таблица'!A:E,5,0)</f>
        <v>BEST</v>
      </c>
      <c r="F210" s="32" t="s">
        <v>49</v>
      </c>
      <c r="G210" s="99">
        <f>IF(E210="GOOD",Оглавление!$G$10,IF(E210="BETTER",Оглавление!$G$11,IF(E210="BEST",Оглавление!$G$12)))</f>
        <v>0</v>
      </c>
      <c r="H210" s="99">
        <f>Оглавление!$G$14</f>
        <v>0</v>
      </c>
      <c r="I210" s="99">
        <f t="shared" si="3"/>
        <v>0</v>
      </c>
      <c r="J210" s="100">
        <f t="shared" si="4"/>
        <v>388090</v>
      </c>
      <c r="K210" s="33"/>
      <c r="L210" s="101">
        <f t="shared" si="5"/>
        <v>0</v>
      </c>
      <c r="M210" s="96">
        <f>VLOOKUP(A210,'Общая таблица'!A:G,7,0)</f>
        <v>0</v>
      </c>
      <c r="N210" s="97" t="str">
        <f>VLOOKUP(A210,'Общая таблица'!A:H,8,0)</f>
        <v>B</v>
      </c>
    </row>
    <row r="211" spans="1:14" x14ac:dyDescent="0.25">
      <c r="A211" s="28" t="s">
        <v>637</v>
      </c>
      <c r="B211" s="36" t="s">
        <v>638</v>
      </c>
      <c r="C211" s="30" t="s">
        <v>639</v>
      </c>
      <c r="D211" s="31">
        <f>VLOOKUP(A211,'Общая таблица'!A:D,4,0)</f>
        <v>509990</v>
      </c>
      <c r="E211" s="32" t="str">
        <f>VLOOKUP(A211,'Общая таблица'!A:E,5,0)</f>
        <v>BEST</v>
      </c>
      <c r="F211" s="32" t="s">
        <v>49</v>
      </c>
      <c r="G211" s="99">
        <f>IF(E211="GOOD",Оглавление!$G$10,IF(E211="BETTER",Оглавление!$G$11,IF(E211="BEST",Оглавление!$G$12)))</f>
        <v>0</v>
      </c>
      <c r="H211" s="99">
        <f>Оглавление!$G$14</f>
        <v>0</v>
      </c>
      <c r="I211" s="99">
        <f t="shared" si="3"/>
        <v>0</v>
      </c>
      <c r="J211" s="100">
        <f t="shared" si="4"/>
        <v>509990</v>
      </c>
      <c r="K211" s="33"/>
      <c r="L211" s="101">
        <f t="shared" si="5"/>
        <v>0</v>
      </c>
      <c r="M211" s="96">
        <f>VLOOKUP(A211,'Общая таблица'!A:G,7,0)</f>
        <v>0</v>
      </c>
      <c r="N211" s="97" t="str">
        <f>VLOOKUP(A211,'Общая таблица'!A:H,8,0)</f>
        <v>B</v>
      </c>
    </row>
    <row r="212" spans="1:14" x14ac:dyDescent="0.25">
      <c r="A212" s="28" t="s">
        <v>640</v>
      </c>
      <c r="B212" s="102" t="s">
        <v>641</v>
      </c>
      <c r="C212" s="30" t="s">
        <v>642</v>
      </c>
      <c r="D212" s="31">
        <f>VLOOKUP(A212,'Общая таблица'!A:D,4,0)</f>
        <v>282690</v>
      </c>
      <c r="E212" s="32" t="str">
        <f>VLOOKUP(A212,'Общая таблица'!A:E,5,0)</f>
        <v>BEST</v>
      </c>
      <c r="F212" s="32" t="s">
        <v>53</v>
      </c>
      <c r="G212" s="99">
        <f>IF(E212="GOOD",Оглавление!$G$10,IF(E212="BETTER",Оглавление!$G$11,IF(E212="BEST",Оглавление!$G$12)))</f>
        <v>0</v>
      </c>
      <c r="H212" s="99">
        <f>Оглавление!$G$14</f>
        <v>0</v>
      </c>
      <c r="I212" s="99">
        <f t="shared" si="3"/>
        <v>0</v>
      </c>
      <c r="J212" s="100">
        <f t="shared" si="4"/>
        <v>282690</v>
      </c>
      <c r="K212" s="33"/>
      <c r="L212" s="101">
        <f t="shared" si="5"/>
        <v>0</v>
      </c>
      <c r="M212" s="96">
        <f>VLOOKUP(A212,'Общая таблица'!A:G,7,0)</f>
        <v>0</v>
      </c>
      <c r="N212" s="97" t="str">
        <f>VLOOKUP(A212,'Общая таблица'!A:H,8,0)</f>
        <v>C</v>
      </c>
    </row>
    <row r="213" spans="1:14" x14ac:dyDescent="0.25">
      <c r="A213" s="28" t="s">
        <v>643</v>
      </c>
      <c r="B213" s="102" t="s">
        <v>644</v>
      </c>
      <c r="C213" s="30" t="s">
        <v>645</v>
      </c>
      <c r="D213" s="31">
        <f>VLOOKUP(A213,'Общая таблица'!A:D,4,0)</f>
        <v>282690</v>
      </c>
      <c r="E213" s="32" t="str">
        <f>VLOOKUP(A213,'Общая таблица'!A:E,5,0)</f>
        <v>BEST</v>
      </c>
      <c r="F213" s="32" t="s">
        <v>53</v>
      </c>
      <c r="G213" s="99">
        <f>IF(E213="GOOD",Оглавление!$G$10,IF(E213="BETTER",Оглавление!$G$11,IF(E213="BEST",Оглавление!$G$12)))</f>
        <v>0</v>
      </c>
      <c r="H213" s="99">
        <f>Оглавление!$G$14</f>
        <v>0</v>
      </c>
      <c r="I213" s="99">
        <f t="shared" si="3"/>
        <v>0</v>
      </c>
      <c r="J213" s="100">
        <f t="shared" si="4"/>
        <v>282690</v>
      </c>
      <c r="K213" s="33"/>
      <c r="L213" s="101">
        <f t="shared" si="5"/>
        <v>0</v>
      </c>
      <c r="M213" s="96">
        <f>VLOOKUP(A213,'Общая таблица'!A:G,7,0)</f>
        <v>0</v>
      </c>
      <c r="N213" s="97" t="str">
        <f>VLOOKUP(A213,'Общая таблица'!A:H,8,0)</f>
        <v>C</v>
      </c>
    </row>
    <row r="214" spans="1:14" x14ac:dyDescent="0.25">
      <c r="A214" s="28" t="s">
        <v>646</v>
      </c>
      <c r="B214" s="36" t="s">
        <v>647</v>
      </c>
      <c r="C214" s="30" t="s">
        <v>648</v>
      </c>
      <c r="D214" s="31">
        <f>VLOOKUP(A214,'Общая таблица'!A:D,4,0)</f>
        <v>155990</v>
      </c>
      <c r="E214" s="32" t="str">
        <f>VLOOKUP(A214,'Общая таблица'!A:E,5,0)</f>
        <v>BEST</v>
      </c>
      <c r="F214" s="32" t="s">
        <v>53</v>
      </c>
      <c r="G214" s="99">
        <f>IF(E214="GOOD",Оглавление!$G$10,IF(E214="BETTER",Оглавление!$G$11,IF(E214="BEST",Оглавление!$G$12)))</f>
        <v>0</v>
      </c>
      <c r="H214" s="99">
        <f>Оглавление!$G$14</f>
        <v>0</v>
      </c>
      <c r="I214" s="99">
        <f t="shared" si="3"/>
        <v>0</v>
      </c>
      <c r="J214" s="100">
        <f t="shared" si="4"/>
        <v>155990</v>
      </c>
      <c r="K214" s="33"/>
      <c r="L214" s="101">
        <f t="shared" si="5"/>
        <v>0</v>
      </c>
      <c r="M214" s="97" t="str">
        <f>VLOOKUP(A214,'Общая таблица'!A:G,7,0)</f>
        <v>До окончания стока</v>
      </c>
      <c r="N214" s="97" t="str">
        <f>VLOOKUP(A214,'Общая таблица'!A:H,8,0)</f>
        <v>E</v>
      </c>
    </row>
    <row r="215" spans="1:14" x14ac:dyDescent="0.25">
      <c r="A215" s="28" t="s">
        <v>649</v>
      </c>
      <c r="B215" s="102" t="s">
        <v>650</v>
      </c>
      <c r="C215" s="30" t="s">
        <v>651</v>
      </c>
      <c r="D215" s="31">
        <f>VLOOKUP(A215,'Общая таблица'!A:D,4,0)</f>
        <v>31190</v>
      </c>
      <c r="E215" s="32" t="str">
        <f>VLOOKUP(A215,'Общая таблица'!A:E,5,0)</f>
        <v>BETTER</v>
      </c>
      <c r="F215" s="32" t="s">
        <v>53</v>
      </c>
      <c r="G215" s="99">
        <f>IF(E215="GOOD",Оглавление!$G$10,IF(E215="BETTER",Оглавление!$G$11,IF(E215="BEST",Оглавление!$G$12)))</f>
        <v>0</v>
      </c>
      <c r="H215" s="99">
        <f>Оглавление!$G$14</f>
        <v>0</v>
      </c>
      <c r="I215" s="99">
        <f t="shared" si="3"/>
        <v>0</v>
      </c>
      <c r="J215" s="100">
        <f t="shared" si="4"/>
        <v>31190</v>
      </c>
      <c r="K215" s="33"/>
      <c r="L215" s="101">
        <f t="shared" si="5"/>
        <v>0</v>
      </c>
      <c r="M215" s="97" t="str">
        <f>VLOOKUP(A215,'Общая таблица'!A:G,7,0)</f>
        <v>До окончания стока</v>
      </c>
      <c r="N215" s="97" t="str">
        <f>VLOOKUP(A215,'Общая таблица'!A:H,8,0)</f>
        <v>E</v>
      </c>
    </row>
    <row r="216" spans="1:14" x14ac:dyDescent="0.25">
      <c r="A216" s="28" t="s">
        <v>652</v>
      </c>
      <c r="B216" s="98" t="s">
        <v>653</v>
      </c>
      <c r="C216" s="41" t="s">
        <v>654</v>
      </c>
      <c r="D216" s="31">
        <f>VLOOKUP(A216,'Общая таблица'!A:D,4,0)</f>
        <v>443490</v>
      </c>
      <c r="E216" s="32" t="str">
        <f>VLOOKUP(A216,'Общая таблица'!A:E,5,0)</f>
        <v>BEST</v>
      </c>
      <c r="F216" s="32" t="s">
        <v>49</v>
      </c>
      <c r="G216" s="99">
        <f>IF(E216="GOOD",Оглавление!$G$10,IF(E216="BETTER",Оглавление!$G$11,IF(E216="BEST",Оглавление!$G$12)))</f>
        <v>0</v>
      </c>
      <c r="H216" s="99">
        <f>Оглавление!$G$14</f>
        <v>0</v>
      </c>
      <c r="I216" s="99">
        <f t="shared" si="3"/>
        <v>0</v>
      </c>
      <c r="J216" s="100">
        <f t="shared" si="4"/>
        <v>443490</v>
      </c>
      <c r="K216" s="33"/>
      <c r="L216" s="101">
        <f t="shared" si="5"/>
        <v>0</v>
      </c>
      <c r="M216" s="96" t="str">
        <f>VLOOKUP(A216,'Общая таблица'!A:G,7,0)</f>
        <v>Под заказ</v>
      </c>
      <c r="N216" s="97" t="str">
        <f>VLOOKUP(A216,'Общая таблица'!A:H,8,0)</f>
        <v>O</v>
      </c>
    </row>
    <row r="217" spans="1:14" x14ac:dyDescent="0.25">
      <c r="A217" s="28" t="s">
        <v>655</v>
      </c>
      <c r="B217" s="98" t="s">
        <v>656</v>
      </c>
      <c r="C217" s="41" t="s">
        <v>657</v>
      </c>
      <c r="D217" s="31">
        <f>VLOOKUP(A217,'Общая таблица'!A:D,4,0)</f>
        <v>264190</v>
      </c>
      <c r="E217" s="32" t="str">
        <f>VLOOKUP(A217,'Общая таблица'!A:E,5,0)</f>
        <v>BEST</v>
      </c>
      <c r="F217" s="32" t="s">
        <v>354</v>
      </c>
      <c r="G217" s="99">
        <f>IF(E217="GOOD",Оглавление!$G$10,IF(E217="BETTER",Оглавление!$G$11,IF(E217="BEST",Оглавление!$G$12)))</f>
        <v>0</v>
      </c>
      <c r="H217" s="99">
        <f>Оглавление!$G$14</f>
        <v>0</v>
      </c>
      <c r="I217" s="99">
        <f t="shared" si="3"/>
        <v>0</v>
      </c>
      <c r="J217" s="100">
        <f t="shared" si="4"/>
        <v>264190</v>
      </c>
      <c r="K217" s="33"/>
      <c r="L217" s="101">
        <f t="shared" si="5"/>
        <v>0</v>
      </c>
      <c r="M217" s="96" t="str">
        <f>VLOOKUP(A217,'Общая таблица'!A:G,7,0)</f>
        <v>Под заказ</v>
      </c>
      <c r="N217" s="97" t="str">
        <f>VLOOKUP(A217,'Общая таблица'!A:H,8,0)</f>
        <v>O</v>
      </c>
    </row>
    <row r="218" spans="1:14" x14ac:dyDescent="0.25">
      <c r="A218" s="28" t="s">
        <v>658</v>
      </c>
      <c r="B218" s="42">
        <v>7612985792714</v>
      </c>
      <c r="C218" s="43" t="s">
        <v>659</v>
      </c>
      <c r="D218" s="31">
        <f>VLOOKUP(A218,'Общая таблица'!A:D,4,0)</f>
        <v>212490</v>
      </c>
      <c r="E218" s="32" t="str">
        <f>VLOOKUP(A218,'Общая таблица'!A:E,5,0)</f>
        <v>BEST</v>
      </c>
      <c r="F218" s="32" t="s">
        <v>117</v>
      </c>
      <c r="G218" s="99">
        <f>IF(E218="GOOD",Оглавление!$G$10,IF(E218="BETTER",Оглавление!$G$11,IF(E218="BEST",Оглавление!$G$12)))</f>
        <v>0</v>
      </c>
      <c r="H218" s="99">
        <f>Оглавление!$G$14</f>
        <v>0</v>
      </c>
      <c r="I218" s="99">
        <f t="shared" si="3"/>
        <v>0</v>
      </c>
      <c r="J218" s="100">
        <f t="shared" si="4"/>
        <v>212490</v>
      </c>
      <c r="K218" s="33"/>
      <c r="L218" s="101">
        <f t="shared" si="5"/>
        <v>0</v>
      </c>
      <c r="M218" s="96">
        <f>VLOOKUP(A218,'Общая таблица'!A:G,7,0)</f>
        <v>0</v>
      </c>
      <c r="N218" s="97" t="str">
        <f>VLOOKUP(A218,'Общая таблица'!A:H,8,0)</f>
        <v>C</v>
      </c>
    </row>
    <row r="219" spans="1:14" x14ac:dyDescent="0.25">
      <c r="A219" s="28" t="s">
        <v>660</v>
      </c>
      <c r="B219" s="42">
        <v>7612985785600</v>
      </c>
      <c r="C219" s="43" t="s">
        <v>661</v>
      </c>
      <c r="D219" s="31">
        <f>VLOOKUP(A219,'Общая таблица'!A:D,4,0)</f>
        <v>212490</v>
      </c>
      <c r="E219" s="32" t="str">
        <f>VLOOKUP(A219,'Общая таблица'!A:E,5,0)</f>
        <v>BEST</v>
      </c>
      <c r="F219" s="32" t="s">
        <v>117</v>
      </c>
      <c r="G219" s="99">
        <f>IF(E219="GOOD",Оглавление!$G$10,IF(E219="BETTER",Оглавление!$G$11,IF(E219="BEST",Оглавление!$G$12)))</f>
        <v>0</v>
      </c>
      <c r="H219" s="99">
        <f>Оглавление!$G$14</f>
        <v>0</v>
      </c>
      <c r="I219" s="99">
        <f t="shared" si="3"/>
        <v>0</v>
      </c>
      <c r="J219" s="100">
        <f t="shared" si="4"/>
        <v>212490</v>
      </c>
      <c r="K219" s="33"/>
      <c r="L219" s="101">
        <f t="shared" si="5"/>
        <v>0</v>
      </c>
      <c r="M219" s="96">
        <f>VLOOKUP(A219,'Общая таблица'!A:G,7,0)</f>
        <v>0</v>
      </c>
      <c r="N219" s="97" t="str">
        <f>VLOOKUP(A219,'Общая таблица'!A:H,8,0)</f>
        <v>C</v>
      </c>
    </row>
    <row r="220" spans="1:14" x14ac:dyDescent="0.25">
      <c r="A220" s="28" t="s">
        <v>662</v>
      </c>
      <c r="B220" s="42">
        <v>7612985792721</v>
      </c>
      <c r="C220" s="43" t="s">
        <v>663</v>
      </c>
      <c r="D220" s="31">
        <f>VLOOKUP(A220,'Общая таблица'!A:D,4,0)</f>
        <v>212490</v>
      </c>
      <c r="E220" s="32" t="str">
        <f>VLOOKUP(A220,'Общая таблица'!A:E,5,0)</f>
        <v>BEST</v>
      </c>
      <c r="F220" s="32" t="s">
        <v>117</v>
      </c>
      <c r="G220" s="99">
        <f>IF(E220="GOOD",Оглавление!$G$10,IF(E220="BETTER",Оглавление!$G$11,IF(E220="BEST",Оглавление!$G$12)))</f>
        <v>0</v>
      </c>
      <c r="H220" s="99">
        <f>Оглавление!$G$14</f>
        <v>0</v>
      </c>
      <c r="I220" s="99">
        <f t="shared" si="3"/>
        <v>0</v>
      </c>
      <c r="J220" s="100">
        <f t="shared" si="4"/>
        <v>212490</v>
      </c>
      <c r="K220" s="33"/>
      <c r="L220" s="101">
        <f t="shared" si="5"/>
        <v>0</v>
      </c>
      <c r="M220" s="96">
        <f>VLOOKUP(A220,'Общая таблица'!A:G,7,0)</f>
        <v>0</v>
      </c>
      <c r="N220" s="97" t="str">
        <f>VLOOKUP(A220,'Общая таблица'!A:H,8,0)</f>
        <v>C</v>
      </c>
    </row>
    <row r="221" spans="1:14" x14ac:dyDescent="0.25">
      <c r="A221" s="28" t="s">
        <v>664</v>
      </c>
      <c r="B221" s="42">
        <v>7612985792738</v>
      </c>
      <c r="C221" s="43" t="s">
        <v>665</v>
      </c>
      <c r="D221" s="31">
        <f>VLOOKUP(A221,'Общая таблица'!A:D,4,0)</f>
        <v>212490</v>
      </c>
      <c r="E221" s="32" t="str">
        <f>VLOOKUP(A221,'Общая таблица'!A:E,5,0)</f>
        <v>BEST</v>
      </c>
      <c r="F221" s="32" t="s">
        <v>117</v>
      </c>
      <c r="G221" s="99">
        <f>IF(E221="GOOD",Оглавление!$G$10,IF(E221="BETTER",Оглавление!$G$11,IF(E221="BEST",Оглавление!$G$12)))</f>
        <v>0</v>
      </c>
      <c r="H221" s="99">
        <f>Оглавление!$G$14</f>
        <v>0</v>
      </c>
      <c r="I221" s="99">
        <f t="shared" si="3"/>
        <v>0</v>
      </c>
      <c r="J221" s="100">
        <f t="shared" si="4"/>
        <v>212490</v>
      </c>
      <c r="K221" s="33"/>
      <c r="L221" s="101">
        <f t="shared" si="5"/>
        <v>0</v>
      </c>
      <c r="M221" s="96">
        <f>VLOOKUP(A221,'Общая таблица'!A:G,7,0)</f>
        <v>0</v>
      </c>
      <c r="N221" s="97" t="str">
        <f>VLOOKUP(A221,'Общая таблица'!A:H,8,0)</f>
        <v>C</v>
      </c>
    </row>
    <row r="222" spans="1:14" x14ac:dyDescent="0.25">
      <c r="A222" s="28" t="s">
        <v>666</v>
      </c>
      <c r="B222" s="42">
        <v>7612985755092</v>
      </c>
      <c r="C222" s="43" t="s">
        <v>667</v>
      </c>
      <c r="D222" s="31">
        <f>VLOOKUP(A222,'Общая таблица'!A:D,4,0)</f>
        <v>131090</v>
      </c>
      <c r="E222" s="32" t="str">
        <f>VLOOKUP(A222,'Общая таблица'!A:E,5,0)</f>
        <v>BEST</v>
      </c>
      <c r="F222" s="32" t="s">
        <v>53</v>
      </c>
      <c r="G222" s="99">
        <f>IF(E222="GOOD",Оглавление!$G$10,IF(E222="BETTER",Оглавление!$G$11,IF(E222="BEST",Оглавление!$G$12)))</f>
        <v>0</v>
      </c>
      <c r="H222" s="99">
        <f>Оглавление!$G$14</f>
        <v>0</v>
      </c>
      <c r="I222" s="99">
        <f t="shared" si="3"/>
        <v>0</v>
      </c>
      <c r="J222" s="100">
        <f t="shared" si="4"/>
        <v>131090</v>
      </c>
      <c r="K222" s="33"/>
      <c r="L222" s="101">
        <f t="shared" si="5"/>
        <v>0</v>
      </c>
      <c r="M222" s="96">
        <f>VLOOKUP(A222,'Общая таблица'!A:G,7,0)</f>
        <v>0</v>
      </c>
      <c r="N222" s="97" t="str">
        <f>VLOOKUP(A222,'Общая таблица'!A:H,8,0)</f>
        <v>C</v>
      </c>
    </row>
    <row r="223" spans="1:14" x14ac:dyDescent="0.25">
      <c r="A223" s="28" t="s">
        <v>668</v>
      </c>
      <c r="B223" s="42">
        <v>7612985755085</v>
      </c>
      <c r="C223" s="43" t="s">
        <v>669</v>
      </c>
      <c r="D223" s="31">
        <f>VLOOKUP(A223,'Общая таблица'!A:D,4,0)</f>
        <v>131090</v>
      </c>
      <c r="E223" s="32" t="str">
        <f>VLOOKUP(A223,'Общая таблица'!A:E,5,0)</f>
        <v>BEST</v>
      </c>
      <c r="F223" s="32" t="s">
        <v>53</v>
      </c>
      <c r="G223" s="99">
        <f>IF(E223="GOOD",Оглавление!$G$10,IF(E223="BETTER",Оглавление!$G$11,IF(E223="BEST",Оглавление!$G$12)))</f>
        <v>0</v>
      </c>
      <c r="H223" s="99">
        <f>Оглавление!$G$14</f>
        <v>0</v>
      </c>
      <c r="I223" s="99">
        <f t="shared" si="3"/>
        <v>0</v>
      </c>
      <c r="J223" s="100">
        <f t="shared" si="4"/>
        <v>131090</v>
      </c>
      <c r="K223" s="33"/>
      <c r="L223" s="101">
        <f t="shared" si="5"/>
        <v>0</v>
      </c>
      <c r="M223" s="96">
        <f>VLOOKUP(A223,'Общая таблица'!A:G,7,0)</f>
        <v>0</v>
      </c>
      <c r="N223" s="97" t="str">
        <f>VLOOKUP(A223,'Общая таблица'!A:H,8,0)</f>
        <v>C</v>
      </c>
    </row>
    <row r="224" spans="1:14" x14ac:dyDescent="0.25">
      <c r="A224" s="28" t="s">
        <v>670</v>
      </c>
      <c r="B224" s="42">
        <v>7612985755078</v>
      </c>
      <c r="C224" s="43" t="s">
        <v>671</v>
      </c>
      <c r="D224" s="31">
        <f>VLOOKUP(A224,'Общая таблица'!A:D,4,0)</f>
        <v>131090</v>
      </c>
      <c r="E224" s="32" t="str">
        <f>VLOOKUP(A224,'Общая таблица'!A:E,5,0)</f>
        <v>BEST</v>
      </c>
      <c r="F224" s="32" t="s">
        <v>53</v>
      </c>
      <c r="G224" s="99">
        <f>IF(E224="GOOD",Оглавление!$G$10,IF(E224="BETTER",Оглавление!$G$11,IF(E224="BEST",Оглавление!$G$12)))</f>
        <v>0</v>
      </c>
      <c r="H224" s="99">
        <f>Оглавление!$G$14</f>
        <v>0</v>
      </c>
      <c r="I224" s="99">
        <f t="shared" si="3"/>
        <v>0</v>
      </c>
      <c r="J224" s="100">
        <f t="shared" si="4"/>
        <v>131090</v>
      </c>
      <c r="K224" s="33"/>
      <c r="L224" s="101">
        <f t="shared" si="5"/>
        <v>0</v>
      </c>
      <c r="M224" s="96">
        <f>VLOOKUP(A224,'Общая таблица'!A:G,7,0)</f>
        <v>0</v>
      </c>
      <c r="N224" s="97" t="str">
        <f>VLOOKUP(A224,'Общая таблица'!A:H,8,0)</f>
        <v>C</v>
      </c>
    </row>
    <row r="225" spans="1:14" x14ac:dyDescent="0.25">
      <c r="A225" s="28" t="s">
        <v>672</v>
      </c>
      <c r="B225" s="42">
        <v>7612985785617</v>
      </c>
      <c r="C225" s="43" t="s">
        <v>673</v>
      </c>
      <c r="D225" s="31">
        <f>VLOOKUP(A225,'Общая таблица'!A:D,4,0)</f>
        <v>131090</v>
      </c>
      <c r="E225" s="32" t="str">
        <f>VLOOKUP(A225,'Общая таблица'!A:E,5,0)</f>
        <v>BEST</v>
      </c>
      <c r="F225" s="32" t="s">
        <v>53</v>
      </c>
      <c r="G225" s="99">
        <f>IF(E225="GOOD",Оглавление!$G$10,IF(E225="BETTER",Оглавление!$G$11,IF(E225="BEST",Оглавление!$G$12)))</f>
        <v>0</v>
      </c>
      <c r="H225" s="99">
        <f>Оглавление!$G$14</f>
        <v>0</v>
      </c>
      <c r="I225" s="99">
        <f t="shared" si="3"/>
        <v>0</v>
      </c>
      <c r="J225" s="100">
        <f t="shared" si="4"/>
        <v>131090</v>
      </c>
      <c r="K225" s="33"/>
      <c r="L225" s="101">
        <f t="shared" si="5"/>
        <v>0</v>
      </c>
      <c r="M225" s="96">
        <f>VLOOKUP(A225,'Общая таблица'!A:G,7,0)</f>
        <v>0</v>
      </c>
      <c r="N225" s="97" t="str">
        <f>VLOOKUP(A225,'Общая таблица'!A:H,8,0)</f>
        <v>C</v>
      </c>
    </row>
    <row r="226" spans="1:14" x14ac:dyDescent="0.25">
      <c r="A226" s="28" t="s">
        <v>674</v>
      </c>
      <c r="B226" s="42">
        <v>7612985755061</v>
      </c>
      <c r="C226" s="43" t="s">
        <v>675</v>
      </c>
      <c r="D226" s="31">
        <f>VLOOKUP(A226,'Общая таблица'!A:D,4,0)</f>
        <v>140390</v>
      </c>
      <c r="E226" s="32" t="str">
        <f>VLOOKUP(A226,'Общая таблица'!A:E,5,0)</f>
        <v>BEST</v>
      </c>
      <c r="F226" s="32" t="s">
        <v>53</v>
      </c>
      <c r="G226" s="99">
        <f>IF(E226="GOOD",Оглавление!$G$10,IF(E226="BETTER",Оглавление!$G$11,IF(E226="BEST",Оглавление!$G$12)))</f>
        <v>0</v>
      </c>
      <c r="H226" s="99">
        <f>Оглавление!$G$14</f>
        <v>0</v>
      </c>
      <c r="I226" s="99">
        <f t="shared" si="3"/>
        <v>0</v>
      </c>
      <c r="J226" s="100">
        <f t="shared" si="4"/>
        <v>140390</v>
      </c>
      <c r="K226" s="33"/>
      <c r="L226" s="101">
        <f t="shared" si="5"/>
        <v>0</v>
      </c>
      <c r="M226" s="96">
        <f>VLOOKUP(A226,'Общая таблица'!A:G,7,0)</f>
        <v>0</v>
      </c>
      <c r="N226" s="97" t="str">
        <f>VLOOKUP(A226,'Общая таблица'!A:H,8,0)</f>
        <v>C</v>
      </c>
    </row>
    <row r="227" spans="1:14" x14ac:dyDescent="0.25">
      <c r="A227" s="28" t="s">
        <v>676</v>
      </c>
      <c r="B227" s="42">
        <v>7612985755054</v>
      </c>
      <c r="C227" s="43" t="s">
        <v>677</v>
      </c>
      <c r="D227" s="31">
        <f>VLOOKUP(A227,'Общая таблица'!A:D,4,0)</f>
        <v>140390</v>
      </c>
      <c r="E227" s="32" t="str">
        <f>VLOOKUP(A227,'Общая таблица'!A:E,5,0)</f>
        <v>BEST</v>
      </c>
      <c r="F227" s="32" t="s">
        <v>53</v>
      </c>
      <c r="G227" s="99">
        <f>IF(E227="GOOD",Оглавление!$G$10,IF(E227="BETTER",Оглавление!$G$11,IF(E227="BEST",Оглавление!$G$12)))</f>
        <v>0</v>
      </c>
      <c r="H227" s="99">
        <f>Оглавление!$G$14</f>
        <v>0</v>
      </c>
      <c r="I227" s="99">
        <f t="shared" si="3"/>
        <v>0</v>
      </c>
      <c r="J227" s="100">
        <f t="shared" si="4"/>
        <v>140390</v>
      </c>
      <c r="K227" s="33"/>
      <c r="L227" s="101">
        <f t="shared" si="5"/>
        <v>0</v>
      </c>
      <c r="M227" s="96">
        <f>VLOOKUP(A227,'Общая таблица'!A:G,7,0)</f>
        <v>0</v>
      </c>
      <c r="N227" s="97" t="str">
        <f>VLOOKUP(A227,'Общая таблица'!A:H,8,0)</f>
        <v>C</v>
      </c>
    </row>
    <row r="228" spans="1:14" x14ac:dyDescent="0.25">
      <c r="A228" s="28" t="s">
        <v>678</v>
      </c>
      <c r="B228" s="42">
        <v>7612985754880</v>
      </c>
      <c r="C228" s="43" t="s">
        <v>679</v>
      </c>
      <c r="D228" s="31">
        <f>VLOOKUP(A228,'Общая таблица'!A:D,4,0)</f>
        <v>140390</v>
      </c>
      <c r="E228" s="32" t="str">
        <f>VLOOKUP(A228,'Общая таблица'!A:E,5,0)</f>
        <v>BEST</v>
      </c>
      <c r="F228" s="32" t="s">
        <v>53</v>
      </c>
      <c r="G228" s="99">
        <f>IF(E228="GOOD",Оглавление!$G$10,IF(E228="BETTER",Оглавление!$G$11,IF(E228="BEST",Оглавление!$G$12)))</f>
        <v>0</v>
      </c>
      <c r="H228" s="99">
        <f>Оглавление!$G$14</f>
        <v>0</v>
      </c>
      <c r="I228" s="99">
        <f t="shared" si="3"/>
        <v>0</v>
      </c>
      <c r="J228" s="100">
        <f t="shared" si="4"/>
        <v>140390</v>
      </c>
      <c r="K228" s="33"/>
      <c r="L228" s="101">
        <f t="shared" si="5"/>
        <v>0</v>
      </c>
      <c r="M228" s="96">
        <f>VLOOKUP(A228,'Общая таблица'!A:G,7,0)</f>
        <v>0</v>
      </c>
      <c r="N228" s="97" t="str">
        <f>VLOOKUP(A228,'Общая таблица'!A:H,8,0)</f>
        <v>C</v>
      </c>
    </row>
    <row r="229" spans="1:14" x14ac:dyDescent="0.25">
      <c r="A229" s="28" t="s">
        <v>680</v>
      </c>
      <c r="B229" s="98" t="s">
        <v>681</v>
      </c>
      <c r="C229" s="30" t="s">
        <v>682</v>
      </c>
      <c r="D229" s="31">
        <f>VLOOKUP(A229,'Общая таблица'!A:D,4,0)</f>
        <v>160790</v>
      </c>
      <c r="E229" s="32" t="str">
        <f>VLOOKUP(A229,'Общая таблица'!A:E,5,0)</f>
        <v>BEST</v>
      </c>
      <c r="F229" s="32" t="s">
        <v>683</v>
      </c>
      <c r="G229" s="99">
        <f>IF(E229="GOOD",Оглавление!$G$10,IF(E229="BETTER",Оглавление!$G$11,IF(E229="BEST",Оглавление!$G$12)))</f>
        <v>0</v>
      </c>
      <c r="H229" s="99">
        <f>Оглавление!$G$14</f>
        <v>0</v>
      </c>
      <c r="I229" s="99">
        <f t="shared" si="3"/>
        <v>0</v>
      </c>
      <c r="J229" s="100">
        <f t="shared" si="4"/>
        <v>160790</v>
      </c>
      <c r="K229" s="33"/>
      <c r="L229" s="101">
        <f t="shared" si="5"/>
        <v>0</v>
      </c>
      <c r="M229" s="96" t="str">
        <f>VLOOKUP(A229,'Общая таблица'!A:G,7,0)</f>
        <v>Под заказ</v>
      </c>
      <c r="N229" s="97" t="str">
        <f>VLOOKUP(A229,'Общая таблица'!A:H,8,0)</f>
        <v>O</v>
      </c>
    </row>
    <row r="230" spans="1:14" x14ac:dyDescent="0.25">
      <c r="A230" s="40" t="s">
        <v>684</v>
      </c>
      <c r="B230" s="42">
        <v>7612985515016</v>
      </c>
      <c r="C230" s="30" t="s">
        <v>685</v>
      </c>
      <c r="D230" s="31">
        <f>VLOOKUP(A230,'Общая таблица'!A:D,4,0)</f>
        <v>169990</v>
      </c>
      <c r="E230" s="32" t="str">
        <f>VLOOKUP(A230,'Общая таблица'!A:E,5,0)</f>
        <v>BEST</v>
      </c>
      <c r="F230" s="32" t="s">
        <v>683</v>
      </c>
      <c r="G230" s="99">
        <f>IF(E230="GOOD",Оглавление!$G$10,IF(E230="BETTER",Оглавление!$G$11,IF(E230="BEST",Оглавление!$G$12)))</f>
        <v>0</v>
      </c>
      <c r="H230" s="99">
        <f>Оглавление!$G$14</f>
        <v>0</v>
      </c>
      <c r="I230" s="99">
        <f t="shared" si="3"/>
        <v>0</v>
      </c>
      <c r="J230" s="100">
        <f t="shared" si="4"/>
        <v>169990</v>
      </c>
      <c r="K230" s="33"/>
      <c r="L230" s="101">
        <f t="shared" si="5"/>
        <v>0</v>
      </c>
      <c r="M230" s="96" t="str">
        <f>VLOOKUP(A230,'Общая таблица'!A:G,7,0)</f>
        <v>Под заказ</v>
      </c>
      <c r="N230" s="97" t="str">
        <f>VLOOKUP(A230,'Общая таблица'!A:H,8,0)</f>
        <v>O</v>
      </c>
    </row>
    <row r="231" spans="1:14" x14ac:dyDescent="0.25">
      <c r="A231" s="40" t="s">
        <v>686</v>
      </c>
      <c r="B231" s="102" t="s">
        <v>687</v>
      </c>
      <c r="C231" s="30" t="s">
        <v>688</v>
      </c>
      <c r="D231" s="31">
        <f>VLOOKUP(A231,'Общая таблица'!A:D,4,0)</f>
        <v>81190</v>
      </c>
      <c r="E231" s="32" t="str">
        <f>VLOOKUP(A231,'Общая таблица'!A:E,5,0)</f>
        <v>BEST</v>
      </c>
      <c r="F231" s="32" t="s">
        <v>53</v>
      </c>
      <c r="G231" s="99">
        <f>IF(E231="GOOD",Оглавление!$G$10,IF(E231="BETTER",Оглавление!$G$11,IF(E231="BEST",Оглавление!$G$12)))</f>
        <v>0</v>
      </c>
      <c r="H231" s="99">
        <f>Оглавление!$G$14</f>
        <v>0</v>
      </c>
      <c r="I231" s="99">
        <f t="shared" si="3"/>
        <v>0</v>
      </c>
      <c r="J231" s="100">
        <f t="shared" si="4"/>
        <v>81190</v>
      </c>
      <c r="K231" s="33"/>
      <c r="L231" s="101">
        <f t="shared" si="5"/>
        <v>0</v>
      </c>
      <c r="M231" s="96">
        <f>VLOOKUP(A231,'Общая таблица'!A:G,7,0)</f>
        <v>0</v>
      </c>
      <c r="N231" s="97" t="str">
        <f>VLOOKUP(A231,'Общая таблица'!A:H,8,0)</f>
        <v>C</v>
      </c>
    </row>
    <row r="232" spans="1:14" x14ac:dyDescent="0.25">
      <c r="A232" s="40" t="s">
        <v>689</v>
      </c>
      <c r="B232" s="102" t="s">
        <v>690</v>
      </c>
      <c r="C232" s="30" t="s">
        <v>691</v>
      </c>
      <c r="D232" s="31">
        <f>VLOOKUP(A232,'Общая таблица'!A:D,4,0)</f>
        <v>81190</v>
      </c>
      <c r="E232" s="32" t="s">
        <v>34</v>
      </c>
      <c r="F232" s="32" t="s">
        <v>53</v>
      </c>
      <c r="G232" s="99">
        <f>IF(E232="GOOD",Оглавление!$G$10,IF(E232="BETTER",Оглавление!$G$11,IF(E232="BEST",Оглавление!$G$12)))</f>
        <v>0</v>
      </c>
      <c r="H232" s="99">
        <f>Оглавление!$G$14</f>
        <v>0</v>
      </c>
      <c r="I232" s="99">
        <f t="shared" si="3"/>
        <v>0</v>
      </c>
      <c r="J232" s="100">
        <f t="shared" si="4"/>
        <v>81190</v>
      </c>
      <c r="K232" s="33"/>
      <c r="L232" s="101">
        <f t="shared" si="5"/>
        <v>0</v>
      </c>
      <c r="M232" s="96">
        <f>VLOOKUP(A232,'Общая таблица'!A:G,7,0)</f>
        <v>0</v>
      </c>
      <c r="N232" s="97" t="str">
        <f>VLOOKUP(A232,'Общая таблица'!A:H,8,0)</f>
        <v>C</v>
      </c>
    </row>
    <row r="233" spans="1:14" x14ac:dyDescent="0.25">
      <c r="A233" s="40" t="s">
        <v>692</v>
      </c>
      <c r="B233" s="102" t="s">
        <v>693</v>
      </c>
      <c r="C233" s="30" t="s">
        <v>694</v>
      </c>
      <c r="D233" s="31">
        <f>VLOOKUP(A233,'Общая таблица'!A:D,4,0)</f>
        <v>60890</v>
      </c>
      <c r="E233" s="32" t="str">
        <f>VLOOKUP(A233,'Общая таблица'!A:E,5,0)</f>
        <v>BEST</v>
      </c>
      <c r="F233" s="32" t="s">
        <v>53</v>
      </c>
      <c r="G233" s="99">
        <f>IF(E233="GOOD",Оглавление!$G$10,IF(E233="BETTER",Оглавление!$G$11,IF(E233="BEST",Оглавление!$G$12)))</f>
        <v>0</v>
      </c>
      <c r="H233" s="99">
        <f>Оглавление!$G$14</f>
        <v>0</v>
      </c>
      <c r="I233" s="99">
        <f t="shared" si="3"/>
        <v>0</v>
      </c>
      <c r="J233" s="100">
        <f t="shared" si="4"/>
        <v>60890</v>
      </c>
      <c r="K233" s="33"/>
      <c r="L233" s="101">
        <f t="shared" si="5"/>
        <v>0</v>
      </c>
      <c r="M233" s="96">
        <f>VLOOKUP(A233,'Общая таблица'!A:G,7,0)</f>
        <v>0</v>
      </c>
      <c r="N233" s="97" t="str">
        <f>VLOOKUP(A233,'Общая таблица'!A:H,8,0)</f>
        <v>C</v>
      </c>
    </row>
    <row r="234" spans="1:14" x14ac:dyDescent="0.25">
      <c r="A234" s="40" t="s">
        <v>695</v>
      </c>
      <c r="B234" s="102" t="s">
        <v>696</v>
      </c>
      <c r="C234" s="30" t="s">
        <v>697</v>
      </c>
      <c r="D234" s="31">
        <f>VLOOKUP(A234,'Общая таблица'!A:D,4,0)</f>
        <v>60890</v>
      </c>
      <c r="E234" s="32" t="str">
        <f>VLOOKUP(A234,'Общая таблица'!A:E,5,0)</f>
        <v>BEST</v>
      </c>
      <c r="F234" s="32" t="s">
        <v>53</v>
      </c>
      <c r="G234" s="99">
        <f>IF(E234="GOOD",Оглавление!$G$10,IF(E234="BETTER",Оглавление!$G$11,IF(E234="BEST",Оглавление!$G$12)))</f>
        <v>0</v>
      </c>
      <c r="H234" s="99">
        <f>Оглавление!$G$14</f>
        <v>0</v>
      </c>
      <c r="I234" s="99">
        <f t="shared" si="3"/>
        <v>0</v>
      </c>
      <c r="J234" s="100">
        <f t="shared" si="4"/>
        <v>60890</v>
      </c>
      <c r="K234" s="33"/>
      <c r="L234" s="101">
        <f t="shared" si="5"/>
        <v>0</v>
      </c>
      <c r="M234" s="96">
        <f>VLOOKUP(A234,'Общая таблица'!A:G,7,0)</f>
        <v>0</v>
      </c>
      <c r="N234" s="97" t="str">
        <f>VLOOKUP(A234,'Общая таблица'!A:H,8,0)</f>
        <v>C</v>
      </c>
    </row>
    <row r="235" spans="1:14" x14ac:dyDescent="0.25">
      <c r="A235" s="35" t="s">
        <v>698</v>
      </c>
      <c r="B235" s="98" t="s">
        <v>699</v>
      </c>
      <c r="C235" s="41" t="s">
        <v>700</v>
      </c>
      <c r="D235" s="31">
        <f>VLOOKUP(A235,'Общая таблица'!A:D,4,0)</f>
        <v>64690</v>
      </c>
      <c r="E235" s="32" t="str">
        <f>VLOOKUP(A235,'Общая таблица'!A:E,5,0)</f>
        <v>BEST</v>
      </c>
      <c r="F235" s="32" t="s">
        <v>53</v>
      </c>
      <c r="G235" s="99">
        <f>IF(E235="GOOD",Оглавление!$G$10,IF(E235="BETTER",Оглавление!$G$11,IF(E235="BEST",Оглавление!$G$12)))</f>
        <v>0</v>
      </c>
      <c r="H235" s="99">
        <f>Оглавление!$G$14</f>
        <v>0</v>
      </c>
      <c r="I235" s="99">
        <f t="shared" si="3"/>
        <v>0</v>
      </c>
      <c r="J235" s="100">
        <f t="shared" si="4"/>
        <v>64690</v>
      </c>
      <c r="K235" s="33"/>
      <c r="L235" s="101">
        <f t="shared" si="5"/>
        <v>0</v>
      </c>
      <c r="M235" s="96">
        <f>VLOOKUP(A235,'Общая таблица'!A:G,7,0)</f>
        <v>0</v>
      </c>
      <c r="N235" s="97" t="str">
        <f>VLOOKUP(A235,'Общая таблица'!A:H,8,0)</f>
        <v>C</v>
      </c>
    </row>
    <row r="236" spans="1:14" x14ac:dyDescent="0.25">
      <c r="A236" s="35" t="s">
        <v>701</v>
      </c>
      <c r="B236" s="98" t="s">
        <v>702</v>
      </c>
      <c r="C236" s="41" t="s">
        <v>703</v>
      </c>
      <c r="D236" s="31">
        <f>VLOOKUP(A236,'Общая таблица'!A:D,4,0)</f>
        <v>60890</v>
      </c>
      <c r="E236" s="32" t="str">
        <f>VLOOKUP(A236,'Общая таблица'!A:E,5,0)</f>
        <v>BEST</v>
      </c>
      <c r="F236" s="32" t="s">
        <v>53</v>
      </c>
      <c r="G236" s="99">
        <f>IF(E236="GOOD",Оглавление!$G$10,IF(E236="BETTER",Оглавление!$G$11,IF(E236="BEST",Оглавление!$G$12)))</f>
        <v>0</v>
      </c>
      <c r="H236" s="99">
        <f>Оглавление!$G$14</f>
        <v>0</v>
      </c>
      <c r="I236" s="99">
        <f t="shared" si="3"/>
        <v>0</v>
      </c>
      <c r="J236" s="100">
        <f t="shared" si="4"/>
        <v>60890</v>
      </c>
      <c r="K236" s="33"/>
      <c r="L236" s="101">
        <f t="shared" si="5"/>
        <v>0</v>
      </c>
      <c r="M236" s="96">
        <f>VLOOKUP(A236,'Общая таблица'!A:G,7,0)</f>
        <v>0</v>
      </c>
      <c r="N236" s="97" t="str">
        <f>VLOOKUP(A236,'Общая таблица'!A:H,8,0)</f>
        <v>C</v>
      </c>
    </row>
    <row r="237" spans="1:14" x14ac:dyDescent="0.25">
      <c r="A237" s="35" t="s">
        <v>704</v>
      </c>
      <c r="B237" s="98" t="s">
        <v>705</v>
      </c>
      <c r="C237" s="41" t="s">
        <v>706</v>
      </c>
      <c r="D237" s="31">
        <f>VLOOKUP(A237,'Общая таблица'!A:D,4,0)</f>
        <v>75690</v>
      </c>
      <c r="E237" s="32" t="str">
        <f>VLOOKUP(A237,'Общая таблица'!A:E,5,0)</f>
        <v>BEST</v>
      </c>
      <c r="F237" s="32" t="s">
        <v>53</v>
      </c>
      <c r="G237" s="99">
        <f>IF(E237="GOOD",Оглавление!$G$10,IF(E237="BETTER",Оглавление!$G$11,IF(E237="BEST",Оглавление!$G$12)))</f>
        <v>0</v>
      </c>
      <c r="H237" s="99">
        <f>Оглавление!$G$14</f>
        <v>0</v>
      </c>
      <c r="I237" s="99">
        <f t="shared" si="3"/>
        <v>0</v>
      </c>
      <c r="J237" s="100">
        <f t="shared" si="4"/>
        <v>75690</v>
      </c>
      <c r="K237" s="33"/>
      <c r="L237" s="101">
        <f t="shared" si="5"/>
        <v>0</v>
      </c>
      <c r="M237" s="96">
        <f>VLOOKUP(A237,'Общая таблица'!A:G,7,0)</f>
        <v>0</v>
      </c>
      <c r="N237" s="97" t="str">
        <f>VLOOKUP(A237,'Общая таблица'!A:H,8,0)</f>
        <v>C</v>
      </c>
    </row>
    <row r="238" spans="1:14" x14ac:dyDescent="0.25">
      <c r="A238" s="35" t="s">
        <v>707</v>
      </c>
      <c r="B238" s="98" t="s">
        <v>708</v>
      </c>
      <c r="C238" s="41" t="s">
        <v>709</v>
      </c>
      <c r="D238" s="31">
        <f>VLOOKUP(A238,'Общая таблица'!A:D,4,0)</f>
        <v>121890</v>
      </c>
      <c r="E238" s="32" t="s">
        <v>34</v>
      </c>
      <c r="F238" s="32" t="s">
        <v>117</v>
      </c>
      <c r="G238" s="99">
        <f>IF(E238="GOOD",Оглавление!$G$10,IF(E238="BETTER",Оглавление!$G$11,IF(E238="BEST",Оглавление!$G$12)))</f>
        <v>0</v>
      </c>
      <c r="H238" s="99">
        <f>Оглавление!$G$14</f>
        <v>0</v>
      </c>
      <c r="I238" s="99">
        <f t="shared" si="3"/>
        <v>0</v>
      </c>
      <c r="J238" s="100">
        <f t="shared" si="4"/>
        <v>121890</v>
      </c>
      <c r="K238" s="33"/>
      <c r="L238" s="101">
        <f t="shared" si="5"/>
        <v>0</v>
      </c>
      <c r="M238" s="97" t="str">
        <f>VLOOKUP(A238,'Общая таблица'!A:G,7,0)</f>
        <v>Новинка 2022 года</v>
      </c>
      <c r="N238" s="97" t="str">
        <f>VLOOKUP(A238,'Общая таблица'!A:H,8,0)</f>
        <v>D</v>
      </c>
    </row>
    <row r="239" spans="1:14" x14ac:dyDescent="0.25">
      <c r="A239" s="35" t="s">
        <v>710</v>
      </c>
      <c r="B239" s="98" t="s">
        <v>711</v>
      </c>
      <c r="C239" s="41" t="s">
        <v>712</v>
      </c>
      <c r="D239" s="31">
        <f>VLOOKUP(A239,'Общая таблица'!A:D,4,0)</f>
        <v>133090</v>
      </c>
      <c r="E239" s="32" t="s">
        <v>34</v>
      </c>
      <c r="F239" s="32" t="s">
        <v>117</v>
      </c>
      <c r="G239" s="99">
        <f>IF(E239="GOOD",Оглавление!$G$10,IF(E239="BETTER",Оглавление!$G$11,IF(E239="BEST",Оглавление!$G$12)))</f>
        <v>0</v>
      </c>
      <c r="H239" s="99">
        <f>Оглавление!$G$14</f>
        <v>0</v>
      </c>
      <c r="I239" s="99">
        <f t="shared" si="3"/>
        <v>0</v>
      </c>
      <c r="J239" s="100">
        <f t="shared" si="4"/>
        <v>133090</v>
      </c>
      <c r="K239" s="33"/>
      <c r="L239" s="101">
        <f t="shared" si="5"/>
        <v>0</v>
      </c>
      <c r="M239" s="97" t="str">
        <f>VLOOKUP(A239,'Общая таблица'!A:G,7,0)</f>
        <v>Новинка 2022 года</v>
      </c>
      <c r="N239" s="97" t="str">
        <f>VLOOKUP(A239,'Общая таблица'!A:H,8,0)</f>
        <v>D</v>
      </c>
    </row>
    <row r="240" spans="1:14" x14ac:dyDescent="0.25">
      <c r="A240" s="35" t="s">
        <v>713</v>
      </c>
      <c r="B240" s="98" t="s">
        <v>714</v>
      </c>
      <c r="C240" s="41" t="s">
        <v>715</v>
      </c>
      <c r="D240" s="31">
        <f>VLOOKUP(A240,'Общая таблица'!A:D,4,0)</f>
        <v>147790</v>
      </c>
      <c r="E240" s="32" t="s">
        <v>34</v>
      </c>
      <c r="F240" s="32" t="s">
        <v>117</v>
      </c>
      <c r="G240" s="99">
        <f>IF(E240="GOOD",Оглавление!$G$10,IF(E240="BETTER",Оглавление!$G$11,IF(E240="BEST",Оглавление!$G$12)))</f>
        <v>0</v>
      </c>
      <c r="H240" s="99">
        <f>Оглавление!$G$14</f>
        <v>0</v>
      </c>
      <c r="I240" s="99">
        <f t="shared" si="3"/>
        <v>0</v>
      </c>
      <c r="J240" s="100">
        <f t="shared" si="4"/>
        <v>147790</v>
      </c>
      <c r="K240" s="33"/>
      <c r="L240" s="101">
        <f t="shared" si="5"/>
        <v>0</v>
      </c>
      <c r="M240" s="97" t="str">
        <f>VLOOKUP(A240,'Общая таблица'!A:G,7,0)</f>
        <v>Новинка 2022 года</v>
      </c>
      <c r="N240" s="97" t="str">
        <f>VLOOKUP(A240,'Общая таблица'!A:H,8,0)</f>
        <v>D</v>
      </c>
    </row>
    <row r="241" spans="1:14" x14ac:dyDescent="0.25">
      <c r="A241" s="28" t="s">
        <v>716</v>
      </c>
      <c r="B241" s="98" t="s">
        <v>717</v>
      </c>
      <c r="C241" s="30" t="s">
        <v>718</v>
      </c>
      <c r="D241" s="31">
        <f>VLOOKUP(A241,'Общая таблица'!A:D,4,0)</f>
        <v>26590</v>
      </c>
      <c r="E241" s="32" t="str">
        <f>VLOOKUP(A241,'Общая таблица'!A:E,5,0)</f>
        <v>BEST</v>
      </c>
      <c r="F241" s="32" t="s">
        <v>53</v>
      </c>
      <c r="G241" s="99">
        <f>IF(E241="GOOD",Оглавление!$G$10,IF(E241="BETTER",Оглавление!$G$11,IF(E241="BEST",Оглавление!$G$12)))</f>
        <v>0</v>
      </c>
      <c r="H241" s="99">
        <f>Оглавление!$G$14</f>
        <v>0</v>
      </c>
      <c r="I241" s="99">
        <f t="shared" si="3"/>
        <v>0</v>
      </c>
      <c r="J241" s="100">
        <f t="shared" si="4"/>
        <v>26590</v>
      </c>
      <c r="K241" s="33"/>
      <c r="L241" s="101">
        <f t="shared" si="5"/>
        <v>0</v>
      </c>
      <c r="M241" s="96">
        <f>VLOOKUP(A241,'Общая таблица'!A:G,7,0)</f>
        <v>0</v>
      </c>
      <c r="N241" s="97" t="str">
        <f>VLOOKUP(A241,'Общая таблица'!A:H,8,0)</f>
        <v>C</v>
      </c>
    </row>
    <row r="242" spans="1:14" x14ac:dyDescent="0.25">
      <c r="A242" s="28" t="s">
        <v>719</v>
      </c>
      <c r="B242" s="98" t="s">
        <v>720</v>
      </c>
      <c r="C242" s="30" t="s">
        <v>721</v>
      </c>
      <c r="D242" s="31">
        <f>VLOOKUP(A242,'Общая таблица'!A:D,4,0)</f>
        <v>32290</v>
      </c>
      <c r="E242" s="32" t="str">
        <f>VLOOKUP(A242,'Общая таблица'!A:E,5,0)</f>
        <v>BEST</v>
      </c>
      <c r="F242" s="32" t="s">
        <v>53</v>
      </c>
      <c r="G242" s="99">
        <f>IF(E242="GOOD",Оглавление!$G$10,IF(E242="BETTER",Оглавление!$G$11,IF(E242="BEST",Оглавление!$G$12)))</f>
        <v>0</v>
      </c>
      <c r="H242" s="99">
        <f>Оглавление!$G$14</f>
        <v>0</v>
      </c>
      <c r="I242" s="99">
        <f t="shared" si="3"/>
        <v>0</v>
      </c>
      <c r="J242" s="100">
        <f t="shared" si="4"/>
        <v>32290</v>
      </c>
      <c r="K242" s="33"/>
      <c r="L242" s="101">
        <f t="shared" si="5"/>
        <v>0</v>
      </c>
      <c r="M242" s="96">
        <f>VLOOKUP(A242,'Общая таблица'!A:G,7,0)</f>
        <v>0</v>
      </c>
      <c r="N242" s="97" t="str">
        <f>VLOOKUP(A242,'Общая таблица'!A:H,8,0)</f>
        <v>C</v>
      </c>
    </row>
    <row r="243" spans="1:14" x14ac:dyDescent="0.25">
      <c r="A243" s="28" t="s">
        <v>722</v>
      </c>
      <c r="B243" s="98" t="s">
        <v>723</v>
      </c>
      <c r="C243" s="30" t="s">
        <v>724</v>
      </c>
      <c r="D243" s="31">
        <f>VLOOKUP(A243,'Общая таблица'!A:D,4,0)</f>
        <v>26590</v>
      </c>
      <c r="E243" s="32" t="str">
        <f>VLOOKUP(A243,'Общая таблица'!A:E,5,0)</f>
        <v>BEST</v>
      </c>
      <c r="F243" s="32" t="s">
        <v>53</v>
      </c>
      <c r="G243" s="99">
        <f>IF(E243="GOOD",Оглавление!$G$10,IF(E243="BETTER",Оглавление!$G$11,IF(E243="BEST",Оглавление!$G$12)))</f>
        <v>0</v>
      </c>
      <c r="H243" s="99">
        <f>Оглавление!$G$14</f>
        <v>0</v>
      </c>
      <c r="I243" s="99">
        <f t="shared" si="3"/>
        <v>0</v>
      </c>
      <c r="J243" s="100">
        <f t="shared" si="4"/>
        <v>26590</v>
      </c>
      <c r="K243" s="33"/>
      <c r="L243" s="101">
        <f t="shared" si="5"/>
        <v>0</v>
      </c>
      <c r="M243" s="96">
        <f>VLOOKUP(A243,'Общая таблица'!A:G,7,0)</f>
        <v>0</v>
      </c>
      <c r="N243" s="97" t="str">
        <f>VLOOKUP(A243,'Общая таблица'!A:H,8,0)</f>
        <v>C</v>
      </c>
    </row>
    <row r="244" spans="1:14" x14ac:dyDescent="0.25">
      <c r="A244" s="28" t="s">
        <v>725</v>
      </c>
      <c r="B244" s="98" t="s">
        <v>726</v>
      </c>
      <c r="C244" s="30" t="s">
        <v>727</v>
      </c>
      <c r="D244" s="31">
        <f>VLOOKUP(A244,'Общая таблица'!A:D,4,0)</f>
        <v>32290</v>
      </c>
      <c r="E244" s="32" t="str">
        <f>VLOOKUP(A244,'Общая таблица'!A:E,5,0)</f>
        <v>BEST</v>
      </c>
      <c r="F244" s="32" t="s">
        <v>53</v>
      </c>
      <c r="G244" s="99">
        <f>IF(E244="GOOD",Оглавление!$G$10,IF(E244="BETTER",Оглавление!$G$11,IF(E244="BEST",Оглавление!$G$12)))</f>
        <v>0</v>
      </c>
      <c r="H244" s="99">
        <f>Оглавление!$G$14</f>
        <v>0</v>
      </c>
      <c r="I244" s="99">
        <f t="shared" si="3"/>
        <v>0</v>
      </c>
      <c r="J244" s="100">
        <f t="shared" si="4"/>
        <v>32290</v>
      </c>
      <c r="K244" s="33"/>
      <c r="L244" s="101">
        <f t="shared" si="5"/>
        <v>0</v>
      </c>
      <c r="M244" s="96">
        <f>VLOOKUP(A244,'Общая таблица'!A:G,7,0)</f>
        <v>0</v>
      </c>
      <c r="N244" s="97" t="str">
        <f>VLOOKUP(A244,'Общая таблица'!A:H,8,0)</f>
        <v>C</v>
      </c>
    </row>
    <row r="245" spans="1:14" x14ac:dyDescent="0.25">
      <c r="A245" s="28" t="s">
        <v>728</v>
      </c>
      <c r="B245" s="102" t="s">
        <v>729</v>
      </c>
      <c r="C245" s="30" t="s">
        <v>730</v>
      </c>
      <c r="D245" s="31">
        <f>VLOOKUP(A245,'Общая таблица'!A:D,4,0)</f>
        <v>31390</v>
      </c>
      <c r="E245" s="32" t="str">
        <f>VLOOKUP(A245,'Общая таблица'!A:E,5,0)</f>
        <v>BEST</v>
      </c>
      <c r="F245" s="32" t="s">
        <v>53</v>
      </c>
      <c r="G245" s="99">
        <f>IF(E245="GOOD",Оглавление!$G$10,IF(E245="BETTER",Оглавление!$G$11,IF(E245="BEST",Оглавление!$G$12)))</f>
        <v>0</v>
      </c>
      <c r="H245" s="99">
        <f>Оглавление!$G$14</f>
        <v>0</v>
      </c>
      <c r="I245" s="99">
        <f t="shared" si="3"/>
        <v>0</v>
      </c>
      <c r="J245" s="100">
        <f t="shared" si="4"/>
        <v>31390</v>
      </c>
      <c r="K245" s="33"/>
      <c r="L245" s="101">
        <f t="shared" si="5"/>
        <v>0</v>
      </c>
      <c r="M245" s="96">
        <f>VLOOKUP(A245,'Общая таблица'!A:G,7,0)</f>
        <v>0</v>
      </c>
      <c r="N245" s="97" t="str">
        <f>VLOOKUP(A245,'Общая таблица'!A:H,8,0)</f>
        <v>C</v>
      </c>
    </row>
    <row r="246" spans="1:14" x14ac:dyDescent="0.25">
      <c r="A246" s="28" t="s">
        <v>731</v>
      </c>
      <c r="B246" s="102" t="s">
        <v>732</v>
      </c>
      <c r="C246" s="30" t="s">
        <v>733</v>
      </c>
      <c r="D246" s="31">
        <f>VLOOKUP(A246,'Общая таблица'!A:D,4,0)</f>
        <v>36890</v>
      </c>
      <c r="E246" s="32" t="str">
        <f>VLOOKUP(A246,'Общая таблица'!A:E,5,0)</f>
        <v>BEST</v>
      </c>
      <c r="F246" s="32" t="s">
        <v>53</v>
      </c>
      <c r="G246" s="99">
        <f>IF(E246="GOOD",Оглавление!$G$10,IF(E246="BETTER",Оглавление!$G$11,IF(E246="BEST",Оглавление!$G$12)))</f>
        <v>0</v>
      </c>
      <c r="H246" s="99">
        <f>Оглавление!$G$14</f>
        <v>0</v>
      </c>
      <c r="I246" s="99">
        <f t="shared" si="3"/>
        <v>0</v>
      </c>
      <c r="J246" s="100">
        <f t="shared" si="4"/>
        <v>36890</v>
      </c>
      <c r="K246" s="33"/>
      <c r="L246" s="101">
        <f t="shared" si="5"/>
        <v>0</v>
      </c>
      <c r="M246" s="96">
        <f>VLOOKUP(A246,'Общая таблица'!A:G,7,0)</f>
        <v>0</v>
      </c>
      <c r="N246" s="97" t="str">
        <f>VLOOKUP(A246,'Общая таблица'!A:H,8,0)</f>
        <v>C</v>
      </c>
    </row>
    <row r="247" spans="1:14" x14ac:dyDescent="0.25">
      <c r="A247" s="40" t="s">
        <v>734</v>
      </c>
      <c r="B247" s="102" t="s">
        <v>735</v>
      </c>
      <c r="C247" s="30" t="s">
        <v>736</v>
      </c>
      <c r="D247" s="31">
        <f>VLOOKUP(A247,'Общая таблица'!A:D,4,0)</f>
        <v>223490</v>
      </c>
      <c r="E247" s="32" t="str">
        <f>VLOOKUP(A247,'Общая таблица'!A:E,5,0)</f>
        <v>BEST</v>
      </c>
      <c r="F247" s="32" t="s">
        <v>53</v>
      </c>
      <c r="G247" s="99">
        <f>IF(E247="GOOD",Оглавление!$G$10,IF(E247="BETTER",Оглавление!$G$11,IF(E247="BEST",Оглавление!$G$12)))</f>
        <v>0</v>
      </c>
      <c r="H247" s="99">
        <f>Оглавление!$G$14</f>
        <v>0</v>
      </c>
      <c r="I247" s="99">
        <f t="shared" si="3"/>
        <v>0</v>
      </c>
      <c r="J247" s="100">
        <f t="shared" si="4"/>
        <v>223490</v>
      </c>
      <c r="K247" s="33"/>
      <c r="L247" s="101">
        <f t="shared" si="5"/>
        <v>0</v>
      </c>
      <c r="M247" s="96">
        <f>VLOOKUP(A247,'Общая таблица'!A:G,7,0)</f>
        <v>0</v>
      </c>
      <c r="N247" s="97" t="str">
        <f>VLOOKUP(A247,'Общая таблица'!A:H,8,0)</f>
        <v>C</v>
      </c>
    </row>
    <row r="248" spans="1:14" x14ac:dyDescent="0.25">
      <c r="A248" s="40" t="s">
        <v>737</v>
      </c>
      <c r="B248" s="102" t="s">
        <v>738</v>
      </c>
      <c r="C248" s="30" t="s">
        <v>739</v>
      </c>
      <c r="D248" s="31">
        <f>VLOOKUP(A248,'Общая таблица'!A:D,4,0)</f>
        <v>195790</v>
      </c>
      <c r="E248" s="32" t="str">
        <f>VLOOKUP(A248,'Общая таблица'!A:E,5,0)</f>
        <v>BEST</v>
      </c>
      <c r="F248" s="32" t="s">
        <v>53</v>
      </c>
      <c r="G248" s="99">
        <f>IF(E248="GOOD",Оглавление!$G$10,IF(E248="BETTER",Оглавление!$G$11,IF(E248="BEST",Оглавление!$G$12)))</f>
        <v>0</v>
      </c>
      <c r="H248" s="99">
        <f>Оглавление!$G$14</f>
        <v>0</v>
      </c>
      <c r="I248" s="99">
        <f t="shared" si="3"/>
        <v>0</v>
      </c>
      <c r="J248" s="100">
        <f t="shared" si="4"/>
        <v>195790</v>
      </c>
      <c r="K248" s="33"/>
      <c r="L248" s="101">
        <f t="shared" si="5"/>
        <v>0</v>
      </c>
      <c r="M248" s="96">
        <f>VLOOKUP(A248,'Общая таблица'!A:G,7,0)</f>
        <v>0</v>
      </c>
      <c r="N248" s="97" t="str">
        <f>VLOOKUP(A248,'Общая таблица'!A:H,8,0)</f>
        <v>C</v>
      </c>
    </row>
    <row r="249" spans="1:14" x14ac:dyDescent="0.25">
      <c r="A249" s="40" t="s">
        <v>740</v>
      </c>
      <c r="B249" s="102" t="s">
        <v>741</v>
      </c>
      <c r="C249" s="30" t="s">
        <v>742</v>
      </c>
      <c r="D249" s="31">
        <f>VLOOKUP(A249,'Общая таблица'!A:D,4,0)</f>
        <v>223490</v>
      </c>
      <c r="E249" s="32" t="str">
        <f>VLOOKUP(A249,'Общая таблица'!A:E,5,0)</f>
        <v>BEST</v>
      </c>
      <c r="F249" s="32" t="s">
        <v>53</v>
      </c>
      <c r="G249" s="99">
        <f>IF(E249="GOOD",Оглавление!$G$10,IF(E249="BETTER",Оглавление!$G$11,IF(E249="BEST",Оглавление!$G$12)))</f>
        <v>0</v>
      </c>
      <c r="H249" s="99">
        <f>Оглавление!$G$14</f>
        <v>0</v>
      </c>
      <c r="I249" s="99">
        <f t="shared" si="3"/>
        <v>0</v>
      </c>
      <c r="J249" s="100">
        <f t="shared" si="4"/>
        <v>223490</v>
      </c>
      <c r="K249" s="33"/>
      <c r="L249" s="101">
        <f t="shared" si="5"/>
        <v>0</v>
      </c>
      <c r="M249" s="96">
        <f>VLOOKUP(A249,'Общая таблица'!A:G,7,0)</f>
        <v>0</v>
      </c>
      <c r="N249" s="97" t="str">
        <f>VLOOKUP(A249,'Общая таблица'!A:H,8,0)</f>
        <v>C</v>
      </c>
    </row>
    <row r="250" spans="1:14" x14ac:dyDescent="0.25">
      <c r="A250" s="28" t="s">
        <v>743</v>
      </c>
      <c r="B250" s="42">
        <v>7612985705493</v>
      </c>
      <c r="C250" s="43" t="s">
        <v>744</v>
      </c>
      <c r="D250" s="31">
        <f>VLOOKUP(A250,'Общая таблица'!A:D,4,0)</f>
        <v>140390</v>
      </c>
      <c r="E250" s="32" t="str">
        <f>VLOOKUP(A250,'Общая таблица'!A:E,5,0)</f>
        <v>BEST</v>
      </c>
      <c r="F250" s="32" t="s">
        <v>53</v>
      </c>
      <c r="G250" s="99">
        <f>IF(E250="GOOD",Оглавление!$G$10,IF(E250="BETTER",Оглавление!$G$11,IF(E250="BEST",Оглавление!$G$12)))</f>
        <v>0</v>
      </c>
      <c r="H250" s="99">
        <f>Оглавление!$G$14</f>
        <v>0</v>
      </c>
      <c r="I250" s="99">
        <f t="shared" si="3"/>
        <v>0</v>
      </c>
      <c r="J250" s="100">
        <f t="shared" si="4"/>
        <v>140390</v>
      </c>
      <c r="K250" s="33"/>
      <c r="L250" s="101">
        <f t="shared" si="5"/>
        <v>0</v>
      </c>
      <c r="M250" s="96">
        <f>VLOOKUP(A250,'Общая таблица'!A:G,7,0)</f>
        <v>0</v>
      </c>
      <c r="N250" s="97" t="str">
        <f>VLOOKUP(A250,'Общая таблица'!A:H,8,0)</f>
        <v>C</v>
      </c>
    </row>
    <row r="251" spans="1:14" x14ac:dyDescent="0.25">
      <c r="A251" s="28" t="s">
        <v>745</v>
      </c>
      <c r="B251" s="98" t="s">
        <v>746</v>
      </c>
      <c r="C251" s="30" t="s">
        <v>747</v>
      </c>
      <c r="D251" s="31">
        <f>VLOOKUP(A251,'Общая таблица'!A:D,4,0)</f>
        <v>36890</v>
      </c>
      <c r="E251" s="32" t="str">
        <f>VLOOKUP(A251,'Общая таблица'!A:E,5,0)</f>
        <v>BEST</v>
      </c>
      <c r="F251" s="32" t="s">
        <v>53</v>
      </c>
      <c r="G251" s="99">
        <f>IF(E251="GOOD",Оглавление!$G$10,IF(E251="BETTER",Оглавление!$G$11,IF(E251="BEST",Оглавление!$G$12)))</f>
        <v>0</v>
      </c>
      <c r="H251" s="99">
        <f>Оглавление!$G$14</f>
        <v>0</v>
      </c>
      <c r="I251" s="99">
        <f t="shared" si="3"/>
        <v>0</v>
      </c>
      <c r="J251" s="100">
        <f t="shared" si="4"/>
        <v>36890</v>
      </c>
      <c r="K251" s="33"/>
      <c r="L251" s="101">
        <f t="shared" si="5"/>
        <v>0</v>
      </c>
      <c r="M251" s="96">
        <f>VLOOKUP(A251,'Общая таблица'!A:G,7,0)</f>
        <v>0</v>
      </c>
      <c r="N251" s="97" t="str">
        <f>VLOOKUP(A251,'Общая таблица'!A:H,8,0)</f>
        <v>C</v>
      </c>
    </row>
    <row r="252" spans="1:14" x14ac:dyDescent="0.25">
      <c r="A252" s="28" t="s">
        <v>748</v>
      </c>
      <c r="B252" s="98" t="s">
        <v>749</v>
      </c>
      <c r="C252" s="30" t="s">
        <v>750</v>
      </c>
      <c r="D252" s="31">
        <f>VLOOKUP(A252,'Общая таблица'!A:D,4,0)</f>
        <v>42490</v>
      </c>
      <c r="E252" s="32" t="str">
        <f>VLOOKUP(A252,'Общая таблица'!A:E,5,0)</f>
        <v>BEST</v>
      </c>
      <c r="F252" s="32" t="s">
        <v>53</v>
      </c>
      <c r="G252" s="99">
        <f>IF(E252="GOOD",Оглавление!$G$10,IF(E252="BETTER",Оглавление!$G$11,IF(E252="BEST",Оглавление!$G$12)))</f>
        <v>0</v>
      </c>
      <c r="H252" s="99">
        <f>Оглавление!$G$14</f>
        <v>0</v>
      </c>
      <c r="I252" s="99">
        <f t="shared" si="3"/>
        <v>0</v>
      </c>
      <c r="J252" s="100">
        <f t="shared" si="4"/>
        <v>42490</v>
      </c>
      <c r="K252" s="33"/>
      <c r="L252" s="101">
        <f t="shared" si="5"/>
        <v>0</v>
      </c>
      <c r="M252" s="96">
        <f>VLOOKUP(A252,'Общая таблица'!A:G,7,0)</f>
        <v>0</v>
      </c>
      <c r="N252" s="97" t="str">
        <f>VLOOKUP(A252,'Общая таблица'!A:H,8,0)</f>
        <v>C</v>
      </c>
    </row>
    <row r="253" spans="1:14" x14ac:dyDescent="0.25">
      <c r="A253" s="28" t="s">
        <v>751</v>
      </c>
      <c r="B253" s="102" t="s">
        <v>752</v>
      </c>
      <c r="C253" s="30" t="s">
        <v>753</v>
      </c>
      <c r="D253" s="31">
        <f>VLOOKUP(A253,'Общая таблица'!A:D,4,0)</f>
        <v>127390</v>
      </c>
      <c r="E253" s="32" t="str">
        <f>VLOOKUP(A253,'Общая таблица'!A:E,5,0)</f>
        <v>BEST</v>
      </c>
      <c r="F253" s="32" t="s">
        <v>53</v>
      </c>
      <c r="G253" s="99">
        <f>IF(E253="GOOD",Оглавление!$G$10,IF(E253="BETTER",Оглавление!$G$11,IF(E253="BEST",Оглавление!$G$12)))</f>
        <v>0</v>
      </c>
      <c r="H253" s="99">
        <f>Оглавление!$G$14</f>
        <v>0</v>
      </c>
      <c r="I253" s="99">
        <f t="shared" si="3"/>
        <v>0</v>
      </c>
      <c r="J253" s="100">
        <f t="shared" si="4"/>
        <v>127390</v>
      </c>
      <c r="K253" s="33"/>
      <c r="L253" s="101">
        <f t="shared" si="5"/>
        <v>0</v>
      </c>
      <c r="M253" s="96">
        <f>VLOOKUP(A253,'Общая таблица'!A:G,7,0)</f>
        <v>0</v>
      </c>
      <c r="N253" s="97" t="str">
        <f>VLOOKUP(A253,'Общая таблица'!A:H,8,0)</f>
        <v>C</v>
      </c>
    </row>
    <row r="254" spans="1:14" x14ac:dyDescent="0.25">
      <c r="A254" s="28" t="s">
        <v>754</v>
      </c>
      <c r="B254" s="36" t="s">
        <v>755</v>
      </c>
      <c r="C254" s="30" t="s">
        <v>756</v>
      </c>
      <c r="D254" s="31">
        <f>VLOOKUP(A254,'Общая таблица'!A:D,4,0)</f>
        <v>127390</v>
      </c>
      <c r="E254" s="32" t="str">
        <f>VLOOKUP(A254,'Общая таблица'!A:E,5,0)</f>
        <v>BEST</v>
      </c>
      <c r="F254" s="32" t="s">
        <v>53</v>
      </c>
      <c r="G254" s="99">
        <f>IF(E254="GOOD",Оглавление!$G$10,IF(E254="BETTER",Оглавление!$G$11,IF(E254="BEST",Оглавление!$G$12)))</f>
        <v>0</v>
      </c>
      <c r="H254" s="99">
        <f>Оглавление!$G$14</f>
        <v>0</v>
      </c>
      <c r="I254" s="99">
        <f t="shared" si="3"/>
        <v>0</v>
      </c>
      <c r="J254" s="100">
        <f t="shared" si="4"/>
        <v>127390</v>
      </c>
      <c r="K254" s="33"/>
      <c r="L254" s="101">
        <f t="shared" si="5"/>
        <v>0</v>
      </c>
      <c r="M254" s="96">
        <f>VLOOKUP(A254,'Общая таблица'!A:G,7,0)</f>
        <v>0</v>
      </c>
      <c r="N254" s="97" t="str">
        <f>VLOOKUP(A254,'Общая таблица'!A:H,8,0)</f>
        <v>C</v>
      </c>
    </row>
    <row r="255" spans="1:14" x14ac:dyDescent="0.25">
      <c r="A255" s="28" t="s">
        <v>757</v>
      </c>
      <c r="B255" s="36" t="s">
        <v>758</v>
      </c>
      <c r="C255" s="30" t="s">
        <v>759</v>
      </c>
      <c r="D255" s="31">
        <f>VLOOKUP(A255,'Общая таблица'!A:D,4,0)</f>
        <v>140390</v>
      </c>
      <c r="E255" s="32" t="str">
        <f>VLOOKUP(A255,'Общая таблица'!A:E,5,0)</f>
        <v>BEST</v>
      </c>
      <c r="F255" s="32" t="s">
        <v>117</v>
      </c>
      <c r="G255" s="99">
        <f>IF(E255="GOOD",Оглавление!$G$10,IF(E255="BETTER",Оглавление!$G$11,IF(E255="BEST",Оглавление!$G$12)))</f>
        <v>0</v>
      </c>
      <c r="H255" s="99">
        <f>Оглавление!$G$14</f>
        <v>0</v>
      </c>
      <c r="I255" s="99">
        <f t="shared" si="3"/>
        <v>0</v>
      </c>
      <c r="J255" s="100">
        <f t="shared" si="4"/>
        <v>140390</v>
      </c>
      <c r="K255" s="33"/>
      <c r="L255" s="101">
        <f t="shared" si="5"/>
        <v>0</v>
      </c>
      <c r="M255" s="96">
        <f>VLOOKUP(A255,'Общая таблица'!A:G,7,0)</f>
        <v>0</v>
      </c>
      <c r="N255" s="97" t="str">
        <f>VLOOKUP(A255,'Общая таблица'!A:H,8,0)</f>
        <v>C</v>
      </c>
    </row>
    <row r="256" spans="1:14" x14ac:dyDescent="0.25">
      <c r="A256" s="28" t="s">
        <v>760</v>
      </c>
      <c r="B256" s="36" t="s">
        <v>761</v>
      </c>
      <c r="C256" s="30" t="s">
        <v>762</v>
      </c>
      <c r="D256" s="31">
        <f>VLOOKUP(A256,'Общая таблица'!A:D,4,0)</f>
        <v>140390</v>
      </c>
      <c r="E256" s="32" t="str">
        <f>VLOOKUP(A256,'Общая таблица'!A:E,5,0)</f>
        <v>BEST</v>
      </c>
      <c r="F256" s="32" t="s">
        <v>117</v>
      </c>
      <c r="G256" s="99">
        <f>IF(E256="GOOD",Оглавление!$G$10,IF(E256="BETTER",Оглавление!$G$11,IF(E256="BEST",Оглавление!$G$12)))</f>
        <v>0</v>
      </c>
      <c r="H256" s="99">
        <f>Оглавление!$G$14</f>
        <v>0</v>
      </c>
      <c r="I256" s="99">
        <f t="shared" si="3"/>
        <v>0</v>
      </c>
      <c r="J256" s="100">
        <f t="shared" si="4"/>
        <v>140390</v>
      </c>
      <c r="K256" s="33"/>
      <c r="L256" s="101">
        <f t="shared" si="5"/>
        <v>0</v>
      </c>
      <c r="M256" s="96">
        <f>VLOOKUP(A256,'Общая таблица'!A:G,7,0)</f>
        <v>0</v>
      </c>
      <c r="N256" s="97" t="str">
        <f>VLOOKUP(A256,'Общая таблица'!A:H,8,0)</f>
        <v>C</v>
      </c>
    </row>
    <row r="257" spans="1:14" x14ac:dyDescent="0.25">
      <c r="A257" s="28" t="s">
        <v>763</v>
      </c>
      <c r="B257" s="98" t="s">
        <v>764</v>
      </c>
      <c r="C257" s="30" t="s">
        <v>765</v>
      </c>
      <c r="D257" s="31">
        <f>VLOOKUP(A257,'Общая таблица'!A:D,4,0)</f>
        <v>249490</v>
      </c>
      <c r="E257" s="32" t="str">
        <f>VLOOKUP(A257,'Общая таблица'!A:E,5,0)</f>
        <v>BEST</v>
      </c>
      <c r="F257" s="32" t="s">
        <v>53</v>
      </c>
      <c r="G257" s="99">
        <f>IF(E257="GOOD",Оглавление!$G$10,IF(E257="BETTER",Оглавление!$G$11,IF(E257="BEST",Оглавление!$G$12)))</f>
        <v>0</v>
      </c>
      <c r="H257" s="99">
        <f>Оглавление!$G$14</f>
        <v>0</v>
      </c>
      <c r="I257" s="99">
        <f t="shared" si="3"/>
        <v>0</v>
      </c>
      <c r="J257" s="100">
        <f t="shared" si="4"/>
        <v>249490</v>
      </c>
      <c r="K257" s="33"/>
      <c r="L257" s="101">
        <f t="shared" si="5"/>
        <v>0</v>
      </c>
      <c r="M257" s="96">
        <f>VLOOKUP(A257,'Общая таблица'!A:G,7,0)</f>
        <v>0</v>
      </c>
      <c r="N257" s="97" t="str">
        <f>VLOOKUP(A257,'Общая таблица'!A:H,8,0)</f>
        <v>C</v>
      </c>
    </row>
    <row r="258" spans="1:14" x14ac:dyDescent="0.25">
      <c r="A258" s="28" t="s">
        <v>766</v>
      </c>
      <c r="B258" s="98" t="s">
        <v>767</v>
      </c>
      <c r="C258" s="30" t="s">
        <v>768</v>
      </c>
      <c r="D258" s="31">
        <f>VLOOKUP(A258,'Общая таблица'!A:D,4,0)</f>
        <v>230990</v>
      </c>
      <c r="E258" s="32" t="str">
        <f>VLOOKUP(A258,'Общая таблица'!A:E,5,0)</f>
        <v>BEST</v>
      </c>
      <c r="F258" s="32" t="s">
        <v>53</v>
      </c>
      <c r="G258" s="99">
        <f>IF(E258="GOOD",Оглавление!$G$10,IF(E258="BETTER",Оглавление!$G$11,IF(E258="BEST",Оглавление!$G$12)))</f>
        <v>0</v>
      </c>
      <c r="H258" s="99">
        <f>Оглавление!$G$14</f>
        <v>0</v>
      </c>
      <c r="I258" s="99">
        <f t="shared" si="3"/>
        <v>0</v>
      </c>
      <c r="J258" s="100">
        <f t="shared" si="4"/>
        <v>230990</v>
      </c>
      <c r="K258" s="33"/>
      <c r="L258" s="101">
        <f t="shared" si="5"/>
        <v>0</v>
      </c>
      <c r="M258" s="96">
        <f>VLOOKUP(A258,'Общая таблица'!A:G,7,0)</f>
        <v>0</v>
      </c>
      <c r="N258" s="97" t="str">
        <f>VLOOKUP(A258,'Общая таблица'!A:H,8,0)</f>
        <v>C</v>
      </c>
    </row>
    <row r="259" spans="1:14" x14ac:dyDescent="0.25">
      <c r="A259" s="28" t="s">
        <v>769</v>
      </c>
      <c r="B259" s="98" t="s">
        <v>770</v>
      </c>
      <c r="C259" s="30" t="s">
        <v>771</v>
      </c>
      <c r="D259" s="31">
        <f>VLOOKUP(A259,'Общая таблица'!A:D,4,0)</f>
        <v>312190</v>
      </c>
      <c r="E259" s="32" t="str">
        <f>VLOOKUP(A259,'Общая таблица'!A:E,5,0)</f>
        <v>BEST</v>
      </c>
      <c r="F259" s="32" t="s">
        <v>117</v>
      </c>
      <c r="G259" s="99">
        <f>IF(E259="GOOD",Оглавление!$G$10,IF(E259="BETTER",Оглавление!$G$11,IF(E259="BEST",Оглавление!$G$12)))</f>
        <v>0</v>
      </c>
      <c r="H259" s="99">
        <f>Оглавление!$G$14</f>
        <v>0</v>
      </c>
      <c r="I259" s="99">
        <f t="shared" si="3"/>
        <v>0</v>
      </c>
      <c r="J259" s="100">
        <f t="shared" si="4"/>
        <v>312190</v>
      </c>
      <c r="K259" s="33"/>
      <c r="L259" s="101">
        <f t="shared" si="5"/>
        <v>0</v>
      </c>
      <c r="M259" s="96">
        <f>VLOOKUP(A259,'Общая таблица'!A:G,7,0)</f>
        <v>0</v>
      </c>
      <c r="N259" s="97" t="str">
        <f>VLOOKUP(A259,'Общая таблица'!A:H,8,0)</f>
        <v>C</v>
      </c>
    </row>
    <row r="260" spans="1:14" x14ac:dyDescent="0.25">
      <c r="A260" s="28" t="s">
        <v>772</v>
      </c>
      <c r="B260" s="98" t="s">
        <v>773</v>
      </c>
      <c r="C260" s="30" t="s">
        <v>774</v>
      </c>
      <c r="D260" s="31">
        <f>VLOOKUP(A260,'Общая таблица'!A:D,4,0)</f>
        <v>293690</v>
      </c>
      <c r="E260" s="32" t="str">
        <f>VLOOKUP(A260,'Общая таблица'!A:E,5,0)</f>
        <v>BEST</v>
      </c>
      <c r="F260" s="32" t="s">
        <v>117</v>
      </c>
      <c r="G260" s="99">
        <f>IF(E260="GOOD",Оглавление!$G$10,IF(E260="BETTER",Оглавление!$G$11,IF(E260="BEST",Оглавление!$G$12)))</f>
        <v>0</v>
      </c>
      <c r="H260" s="99">
        <f>Оглавление!$G$14</f>
        <v>0</v>
      </c>
      <c r="I260" s="99">
        <f t="shared" si="3"/>
        <v>0</v>
      </c>
      <c r="J260" s="100">
        <f t="shared" si="4"/>
        <v>293690</v>
      </c>
      <c r="K260" s="33"/>
      <c r="L260" s="101">
        <f t="shared" si="5"/>
        <v>0</v>
      </c>
      <c r="M260" s="96">
        <f>VLOOKUP(A260,'Общая таблица'!A:G,7,0)</f>
        <v>0</v>
      </c>
      <c r="N260" s="97" t="str">
        <f>VLOOKUP(A260,'Общая таблица'!A:H,8,0)</f>
        <v>C</v>
      </c>
    </row>
    <row r="261" spans="1:14" x14ac:dyDescent="0.25">
      <c r="A261" s="28" t="s">
        <v>775</v>
      </c>
      <c r="B261" s="102" t="s">
        <v>776</v>
      </c>
      <c r="C261" s="30" t="s">
        <v>777</v>
      </c>
      <c r="D261" s="31">
        <f>VLOOKUP(A261,'Общая таблица'!A:D,4,0)</f>
        <v>205090</v>
      </c>
      <c r="E261" s="32" t="str">
        <f>VLOOKUP(A261,'Общая таблица'!A:E,5,0)</f>
        <v>BEST</v>
      </c>
      <c r="F261" s="32" t="s">
        <v>53</v>
      </c>
      <c r="G261" s="99">
        <f>IF(E261="GOOD",Оглавление!$G$10,IF(E261="BETTER",Оглавление!$G$11,IF(E261="BEST",Оглавление!$G$12)))</f>
        <v>0</v>
      </c>
      <c r="H261" s="99">
        <f>Оглавление!$G$14</f>
        <v>0</v>
      </c>
      <c r="I261" s="99">
        <f t="shared" si="3"/>
        <v>0</v>
      </c>
      <c r="J261" s="100">
        <f t="shared" si="4"/>
        <v>205090</v>
      </c>
      <c r="K261" s="33"/>
      <c r="L261" s="101">
        <f t="shared" si="5"/>
        <v>0</v>
      </c>
      <c r="M261" s="96">
        <f>VLOOKUP(A261,'Общая таблица'!A:G,7,0)</f>
        <v>0</v>
      </c>
      <c r="N261" s="97" t="str">
        <f>VLOOKUP(A261,'Общая таблица'!A:H,8,0)</f>
        <v>C</v>
      </c>
    </row>
    <row r="262" spans="1:14" x14ac:dyDescent="0.25">
      <c r="A262" s="28" t="s">
        <v>778</v>
      </c>
      <c r="B262" s="102" t="s">
        <v>779</v>
      </c>
      <c r="C262" s="30" t="s">
        <v>780</v>
      </c>
      <c r="D262" s="31">
        <f>VLOOKUP(A262,'Общая таблица'!A:D,4,0)</f>
        <v>212490</v>
      </c>
      <c r="E262" s="32" t="str">
        <f>VLOOKUP(A262,'Общая таблица'!A:E,5,0)</f>
        <v>BEST</v>
      </c>
      <c r="F262" s="32" t="s">
        <v>53</v>
      </c>
      <c r="G262" s="99">
        <f>IF(E262="GOOD",Оглавление!$G$10,IF(E262="BETTER",Оглавление!$G$11,IF(E262="BEST",Оглавление!$G$12)))</f>
        <v>0</v>
      </c>
      <c r="H262" s="99">
        <f>Оглавление!$G$14</f>
        <v>0</v>
      </c>
      <c r="I262" s="99">
        <f t="shared" si="3"/>
        <v>0</v>
      </c>
      <c r="J262" s="100">
        <f t="shared" si="4"/>
        <v>212490</v>
      </c>
      <c r="K262" s="33"/>
      <c r="L262" s="101">
        <f t="shared" si="5"/>
        <v>0</v>
      </c>
      <c r="M262" s="96">
        <f>VLOOKUP(A262,'Общая таблица'!A:G,7,0)</f>
        <v>0</v>
      </c>
      <c r="N262" s="97" t="str">
        <f>VLOOKUP(A262,'Общая таблица'!A:H,8,0)</f>
        <v>C</v>
      </c>
    </row>
    <row r="263" spans="1:14" x14ac:dyDescent="0.25">
      <c r="A263" s="28" t="s">
        <v>781</v>
      </c>
      <c r="B263" s="102" t="s">
        <v>782</v>
      </c>
      <c r="C263" s="30" t="s">
        <v>783</v>
      </c>
      <c r="D263" s="31">
        <f>VLOOKUP(A263,'Общая таблица'!A:D,4,0)</f>
        <v>205090</v>
      </c>
      <c r="E263" s="32" t="str">
        <f>VLOOKUP(A263,'Общая таблица'!A:E,5,0)</f>
        <v>BEST</v>
      </c>
      <c r="F263" s="32" t="s">
        <v>53</v>
      </c>
      <c r="G263" s="99">
        <f>IF(E263="GOOD",Оглавление!$G$10,IF(E263="BETTER",Оглавление!$G$11,IF(E263="BEST",Оглавление!$G$12)))</f>
        <v>0</v>
      </c>
      <c r="H263" s="99">
        <f>Оглавление!$G$14</f>
        <v>0</v>
      </c>
      <c r="I263" s="99">
        <f t="shared" si="3"/>
        <v>0</v>
      </c>
      <c r="J263" s="100">
        <f t="shared" si="4"/>
        <v>205090</v>
      </c>
      <c r="K263" s="33"/>
      <c r="L263" s="101">
        <f t="shared" si="5"/>
        <v>0</v>
      </c>
      <c r="M263" s="96">
        <f>VLOOKUP(A263,'Общая таблица'!A:G,7,0)</f>
        <v>0</v>
      </c>
      <c r="N263" s="97" t="str">
        <f>VLOOKUP(A263,'Общая таблица'!A:H,8,0)</f>
        <v>C</v>
      </c>
    </row>
    <row r="264" spans="1:14" x14ac:dyDescent="0.25">
      <c r="A264" s="28" t="s">
        <v>784</v>
      </c>
      <c r="B264" s="102" t="s">
        <v>785</v>
      </c>
      <c r="C264" s="30" t="s">
        <v>786</v>
      </c>
      <c r="D264" s="31">
        <f>VLOOKUP(A264,'Общая таблица'!A:D,4,0)</f>
        <v>212490</v>
      </c>
      <c r="E264" s="32" t="str">
        <f>VLOOKUP(A264,'Общая таблица'!A:E,5,0)</f>
        <v>BEST</v>
      </c>
      <c r="F264" s="32" t="s">
        <v>53</v>
      </c>
      <c r="G264" s="99">
        <f>IF(E264="GOOD",Оглавление!$G$10,IF(E264="BETTER",Оглавление!$G$11,IF(E264="BEST",Оглавление!$G$12)))</f>
        <v>0</v>
      </c>
      <c r="H264" s="99">
        <f>Оглавление!$G$14</f>
        <v>0</v>
      </c>
      <c r="I264" s="99">
        <f t="shared" si="3"/>
        <v>0</v>
      </c>
      <c r="J264" s="100">
        <f t="shared" si="4"/>
        <v>212490</v>
      </c>
      <c r="K264" s="33"/>
      <c r="L264" s="101">
        <f t="shared" si="5"/>
        <v>0</v>
      </c>
      <c r="M264" s="96">
        <f>VLOOKUP(A264,'Общая таблица'!A:G,7,0)</f>
        <v>0</v>
      </c>
      <c r="N264" s="97" t="str">
        <f>VLOOKUP(A264,'Общая таблица'!A:H,8,0)</f>
        <v>C</v>
      </c>
    </row>
    <row r="265" spans="1:14" x14ac:dyDescent="0.25">
      <c r="A265" s="56" t="s">
        <v>787</v>
      </c>
      <c r="B265" s="102" t="s">
        <v>788</v>
      </c>
      <c r="C265" s="30" t="s">
        <v>789</v>
      </c>
      <c r="D265" s="31">
        <f>VLOOKUP(A265,'Общая таблица'!A:D,4,0)</f>
        <v>23990</v>
      </c>
      <c r="E265" s="32" t="str">
        <f>VLOOKUP(A265,'Общая таблица'!A:E,5,0)</f>
        <v>BEST</v>
      </c>
      <c r="F265" s="32" t="s">
        <v>53</v>
      </c>
      <c r="G265" s="99">
        <f>IF(E265="GOOD",Оглавление!$G$10,IF(E265="BETTER",Оглавление!$G$11,IF(E265="BEST",Оглавление!$G$12)))</f>
        <v>0</v>
      </c>
      <c r="H265" s="99">
        <f>Оглавление!$G$14</f>
        <v>0</v>
      </c>
      <c r="I265" s="99">
        <f t="shared" si="3"/>
        <v>0</v>
      </c>
      <c r="J265" s="100">
        <f t="shared" si="4"/>
        <v>23990</v>
      </c>
      <c r="K265" s="33"/>
      <c r="L265" s="101">
        <f t="shared" si="5"/>
        <v>0</v>
      </c>
      <c r="M265" s="96">
        <f>VLOOKUP(A265,'Общая таблица'!A:G,7,0)</f>
        <v>0</v>
      </c>
      <c r="N265" s="97" t="str">
        <f>VLOOKUP(A265,'Общая таблица'!A:H,8,0)</f>
        <v>B</v>
      </c>
    </row>
    <row r="266" spans="1:14" x14ac:dyDescent="0.25">
      <c r="A266" s="56" t="s">
        <v>790</v>
      </c>
      <c r="B266" s="102" t="s">
        <v>791</v>
      </c>
      <c r="C266" s="30" t="s">
        <v>792</v>
      </c>
      <c r="D266" s="31">
        <f>VLOOKUP(A266,'Общая таблица'!A:D,4,0)</f>
        <v>23990</v>
      </c>
      <c r="E266" s="32" t="str">
        <f>VLOOKUP(A266,'Общая таблица'!A:E,5,0)</f>
        <v>BEST</v>
      </c>
      <c r="F266" s="32" t="s">
        <v>53</v>
      </c>
      <c r="G266" s="99">
        <f>IF(E266="GOOD",Оглавление!$G$10,IF(E266="BETTER",Оглавление!$G$11,IF(E266="BEST",Оглавление!$G$12)))</f>
        <v>0</v>
      </c>
      <c r="H266" s="99">
        <f>Оглавление!$G$14</f>
        <v>0</v>
      </c>
      <c r="I266" s="99">
        <f t="shared" si="3"/>
        <v>0</v>
      </c>
      <c r="J266" s="100">
        <f t="shared" si="4"/>
        <v>23990</v>
      </c>
      <c r="K266" s="33"/>
      <c r="L266" s="101">
        <f t="shared" si="5"/>
        <v>0</v>
      </c>
      <c r="M266" s="96">
        <f>VLOOKUP(A266,'Общая таблица'!A:G,7,0)</f>
        <v>0</v>
      </c>
      <c r="N266" s="97" t="str">
        <f>VLOOKUP(A266,'Общая таблица'!A:H,8,0)</f>
        <v>B</v>
      </c>
    </row>
    <row r="267" spans="1:14" x14ac:dyDescent="0.25">
      <c r="A267" s="56" t="s">
        <v>793</v>
      </c>
      <c r="B267" s="102" t="s">
        <v>794</v>
      </c>
      <c r="C267" s="30" t="s">
        <v>795</v>
      </c>
      <c r="D267" s="31">
        <f>VLOOKUP(A267,'Общая таблица'!A:D,4,0)</f>
        <v>24790</v>
      </c>
      <c r="E267" s="32" t="str">
        <f>VLOOKUP(A267,'Общая таблица'!A:E,5,0)</f>
        <v>BEST</v>
      </c>
      <c r="F267" s="32" t="s">
        <v>53</v>
      </c>
      <c r="G267" s="99">
        <f>IF(E267="GOOD",Оглавление!$G$10,IF(E267="BETTER",Оглавление!$G$11,IF(E267="BEST",Оглавление!$G$12)))</f>
        <v>0</v>
      </c>
      <c r="H267" s="99">
        <f>Оглавление!$G$14</f>
        <v>0</v>
      </c>
      <c r="I267" s="99">
        <f t="shared" si="3"/>
        <v>0</v>
      </c>
      <c r="J267" s="100">
        <f t="shared" si="4"/>
        <v>24790</v>
      </c>
      <c r="K267" s="33"/>
      <c r="L267" s="101">
        <f t="shared" si="5"/>
        <v>0</v>
      </c>
      <c r="M267" s="96">
        <f>VLOOKUP(A267,'Общая таблица'!A:G,7,0)</f>
        <v>0</v>
      </c>
      <c r="N267" s="97" t="str">
        <f>VLOOKUP(A267,'Общая таблица'!A:H,8,0)</f>
        <v>B</v>
      </c>
    </row>
    <row r="268" spans="1:14" x14ac:dyDescent="0.25">
      <c r="A268" s="56" t="s">
        <v>796</v>
      </c>
      <c r="B268" s="98" t="s">
        <v>797</v>
      </c>
      <c r="C268" s="30" t="s">
        <v>798</v>
      </c>
      <c r="D268" s="31">
        <f>VLOOKUP(A268,'Общая таблица'!A:D,4,0)</f>
        <v>13190</v>
      </c>
      <c r="E268" s="32" t="str">
        <f>VLOOKUP(A268,'Общая таблица'!A:E,5,0)</f>
        <v>BETTER</v>
      </c>
      <c r="F268" s="32" t="s">
        <v>53</v>
      </c>
      <c r="G268" s="99">
        <f>IF(E268="GOOD",Оглавление!$G$10,IF(E268="BETTER",Оглавление!$G$11,IF(E268="BEST",Оглавление!$G$12)))</f>
        <v>0</v>
      </c>
      <c r="H268" s="99">
        <f>Оглавление!$G$14</f>
        <v>0</v>
      </c>
      <c r="I268" s="99">
        <f t="shared" si="3"/>
        <v>0</v>
      </c>
      <c r="J268" s="100">
        <f t="shared" si="4"/>
        <v>13190</v>
      </c>
      <c r="K268" s="33"/>
      <c r="L268" s="101">
        <f t="shared" si="5"/>
        <v>0</v>
      </c>
      <c r="M268" s="97" t="str">
        <f>VLOOKUP(A268,'Общая таблица'!A:G,7,0)</f>
        <v>До окончания стока</v>
      </c>
      <c r="N268" s="97" t="str">
        <f>VLOOKUP(A268,'Общая таблица'!A:H,8,0)</f>
        <v>E</v>
      </c>
    </row>
    <row r="269" spans="1:14" x14ac:dyDescent="0.25">
      <c r="A269" s="56" t="s">
        <v>799</v>
      </c>
      <c r="B269" s="98" t="s">
        <v>800</v>
      </c>
      <c r="C269" s="30" t="s">
        <v>801</v>
      </c>
      <c r="D269" s="31">
        <f>VLOOKUP(A269,'Общая таблица'!A:D,4,0)</f>
        <v>13790</v>
      </c>
      <c r="E269" s="32" t="str">
        <f>VLOOKUP(A269,'Общая таблица'!A:E,5,0)</f>
        <v>BETTER</v>
      </c>
      <c r="F269" s="32" t="s">
        <v>53</v>
      </c>
      <c r="G269" s="99">
        <f>IF(E269="GOOD",Оглавление!$G$10,IF(E269="BETTER",Оглавление!$G$11,IF(E269="BEST",Оглавление!$G$12)))</f>
        <v>0</v>
      </c>
      <c r="H269" s="99">
        <f>Оглавление!$G$14</f>
        <v>0</v>
      </c>
      <c r="I269" s="99">
        <f t="shared" si="3"/>
        <v>0</v>
      </c>
      <c r="J269" s="100">
        <f t="shared" si="4"/>
        <v>13790</v>
      </c>
      <c r="K269" s="33"/>
      <c r="L269" s="101">
        <f t="shared" si="5"/>
        <v>0</v>
      </c>
      <c r="M269" s="97" t="str">
        <f>VLOOKUP(A269,'Общая таблица'!A:G,7,0)</f>
        <v>До окончания стока</v>
      </c>
      <c r="N269" s="97" t="str">
        <f>VLOOKUP(A269,'Общая таблица'!A:H,8,0)</f>
        <v>E</v>
      </c>
    </row>
    <row r="270" spans="1:14" x14ac:dyDescent="0.25">
      <c r="A270" s="28" t="s">
        <v>802</v>
      </c>
      <c r="B270" s="98" t="s">
        <v>803</v>
      </c>
      <c r="C270" s="30" t="s">
        <v>804</v>
      </c>
      <c r="D270" s="31">
        <f>VLOOKUP(A270,'Общая таблица'!A:D,4,0)</f>
        <v>257990</v>
      </c>
      <c r="E270" s="32" t="str">
        <f>VLOOKUP(A270,'Общая таблица'!A:E,5,0)</f>
        <v>BEST</v>
      </c>
      <c r="F270" s="32" t="s">
        <v>49</v>
      </c>
      <c r="G270" s="99">
        <f>IF(E270="GOOD",Оглавление!$G$10,IF(E270="BETTER",Оглавление!$G$11,IF(E270="BEST",Оглавление!$G$12)))</f>
        <v>0</v>
      </c>
      <c r="H270" s="99">
        <f>Оглавление!$G$14</f>
        <v>0</v>
      </c>
      <c r="I270" s="99">
        <f t="shared" si="3"/>
        <v>0</v>
      </c>
      <c r="J270" s="100">
        <f t="shared" si="4"/>
        <v>257990</v>
      </c>
      <c r="K270" s="33"/>
      <c r="L270" s="101">
        <f t="shared" si="5"/>
        <v>0</v>
      </c>
      <c r="M270" s="97" t="str">
        <f>VLOOKUP(A270,'Общая таблица'!A:G,7,0)</f>
        <v>До окончания стока</v>
      </c>
      <c r="N270" s="97" t="str">
        <f>VLOOKUP(A270,'Общая таблица'!A:H,8,0)</f>
        <v>E</v>
      </c>
    </row>
    <row r="271" spans="1:14" x14ac:dyDescent="0.25">
      <c r="A271" s="40" t="s">
        <v>805</v>
      </c>
      <c r="B271" s="98" t="s">
        <v>806</v>
      </c>
      <c r="C271" s="30" t="s">
        <v>807</v>
      </c>
      <c r="D271" s="31">
        <f>VLOOKUP(A271,'Общая таблица'!A:D,4,0)</f>
        <v>160790</v>
      </c>
      <c r="E271" s="32" t="str">
        <f>VLOOKUP(A271,'Общая таблица'!A:E,5,0)</f>
        <v>BEST</v>
      </c>
      <c r="F271" s="32" t="s">
        <v>53</v>
      </c>
      <c r="G271" s="99">
        <f>IF(E271="GOOD",Оглавление!$G$10,IF(E271="BETTER",Оглавление!$G$11,IF(E271="BEST",Оглавление!$G$12)))</f>
        <v>0</v>
      </c>
      <c r="H271" s="99">
        <f>Оглавление!$G$14</f>
        <v>0</v>
      </c>
      <c r="I271" s="99">
        <f t="shared" si="3"/>
        <v>0</v>
      </c>
      <c r="J271" s="100">
        <f t="shared" si="4"/>
        <v>160790</v>
      </c>
      <c r="K271" s="33"/>
      <c r="L271" s="101">
        <f t="shared" si="5"/>
        <v>0</v>
      </c>
      <c r="M271" s="96">
        <f>VLOOKUP(A271,'Общая таблица'!A:G,7,0)</f>
        <v>0</v>
      </c>
      <c r="N271" s="97" t="str">
        <f>VLOOKUP(A271,'Общая таблица'!A:H,8,0)</f>
        <v>B</v>
      </c>
    </row>
    <row r="272" spans="1:14" x14ac:dyDescent="0.25">
      <c r="A272" s="40" t="s">
        <v>808</v>
      </c>
      <c r="B272" s="98" t="s">
        <v>809</v>
      </c>
      <c r="C272" s="30" t="s">
        <v>810</v>
      </c>
      <c r="D272" s="31">
        <f>VLOOKUP(A272,'Общая таблица'!A:D,4,0)</f>
        <v>149590</v>
      </c>
      <c r="E272" s="32" t="str">
        <f>VLOOKUP(A272,'Общая таблица'!A:E,5,0)</f>
        <v>BEST</v>
      </c>
      <c r="F272" s="32" t="s">
        <v>53</v>
      </c>
      <c r="G272" s="99">
        <f>IF(E272="GOOD",Оглавление!$G$10,IF(E272="BETTER",Оглавление!$G$11,IF(E272="BEST",Оглавление!$G$12)))</f>
        <v>0</v>
      </c>
      <c r="H272" s="99">
        <f>Оглавление!$G$14</f>
        <v>0</v>
      </c>
      <c r="I272" s="99">
        <f t="shared" si="3"/>
        <v>0</v>
      </c>
      <c r="J272" s="100">
        <f t="shared" si="4"/>
        <v>149590</v>
      </c>
      <c r="K272" s="33"/>
      <c r="L272" s="101">
        <f t="shared" si="5"/>
        <v>0</v>
      </c>
      <c r="M272" s="96">
        <f>VLOOKUP(A272,'Общая таблица'!A:G,7,0)</f>
        <v>0</v>
      </c>
      <c r="N272" s="97" t="str">
        <f>VLOOKUP(A272,'Общая таблица'!A:H,8,0)</f>
        <v>C</v>
      </c>
    </row>
    <row r="273" spans="1:14" x14ac:dyDescent="0.25">
      <c r="A273" s="40" t="s">
        <v>811</v>
      </c>
      <c r="B273" s="98" t="s">
        <v>812</v>
      </c>
      <c r="C273" s="30" t="s">
        <v>813</v>
      </c>
      <c r="D273" s="31">
        <f>VLOOKUP(A273,'Общая таблица'!A:D,4,0)</f>
        <v>160790</v>
      </c>
      <c r="E273" s="32" t="str">
        <f>VLOOKUP(A273,'Общая таблица'!A:E,5,0)</f>
        <v>BEST</v>
      </c>
      <c r="F273" s="32" t="s">
        <v>53</v>
      </c>
      <c r="G273" s="99">
        <f>IF(E273="GOOD",Оглавление!$G$10,IF(E273="BETTER",Оглавление!$G$11,IF(E273="BEST",Оглавление!$G$12)))</f>
        <v>0</v>
      </c>
      <c r="H273" s="99">
        <f>Оглавление!$G$14</f>
        <v>0</v>
      </c>
      <c r="I273" s="99">
        <f t="shared" si="3"/>
        <v>0</v>
      </c>
      <c r="J273" s="100">
        <f t="shared" si="4"/>
        <v>160790</v>
      </c>
      <c r="K273" s="33"/>
      <c r="L273" s="101">
        <f t="shared" si="5"/>
        <v>0</v>
      </c>
      <c r="M273" s="96">
        <f>VLOOKUP(A273,'Общая таблица'!A:G,7,0)</f>
        <v>0</v>
      </c>
      <c r="N273" s="97" t="str">
        <f>VLOOKUP(A273,'Общая таблица'!A:H,8,0)</f>
        <v>C</v>
      </c>
    </row>
    <row r="274" spans="1:14" x14ac:dyDescent="0.25">
      <c r="A274" s="28" t="s">
        <v>814</v>
      </c>
      <c r="B274" s="98" t="s">
        <v>815</v>
      </c>
      <c r="C274" s="30" t="s">
        <v>816</v>
      </c>
      <c r="D274" s="31">
        <f>VLOOKUP(A274,'Общая таблица'!A:D,4,0)</f>
        <v>110390</v>
      </c>
      <c r="E274" s="32" t="str">
        <f>VLOOKUP(A274,'Общая таблица'!A:E,5,0)</f>
        <v>BEST</v>
      </c>
      <c r="F274" s="32" t="s">
        <v>53</v>
      </c>
      <c r="G274" s="99">
        <f>IF(E274="GOOD",Оглавление!$G$10,IF(E274="BETTER",Оглавление!$G$11,IF(E274="BEST",Оглавление!$G$12)))</f>
        <v>0</v>
      </c>
      <c r="H274" s="99">
        <f>Оглавление!$G$14</f>
        <v>0</v>
      </c>
      <c r="I274" s="99">
        <f t="shared" si="3"/>
        <v>0</v>
      </c>
      <c r="J274" s="100">
        <f t="shared" si="4"/>
        <v>110390</v>
      </c>
      <c r="K274" s="33"/>
      <c r="L274" s="101">
        <f t="shared" si="5"/>
        <v>0</v>
      </c>
      <c r="M274" s="97" t="str">
        <f>VLOOKUP(A274,'Общая таблица'!A:G,7,0)</f>
        <v>До окончания стока</v>
      </c>
      <c r="N274" s="97" t="str">
        <f>VLOOKUP(A274,'Общая таблица'!A:H,8,0)</f>
        <v>E</v>
      </c>
    </row>
    <row r="275" spans="1:14" x14ac:dyDescent="0.25">
      <c r="A275" s="28" t="s">
        <v>817</v>
      </c>
      <c r="B275" s="98" t="s">
        <v>818</v>
      </c>
      <c r="C275" s="30" t="s">
        <v>819</v>
      </c>
      <c r="D275" s="31">
        <f>VLOOKUP(A275,'Общая таблица'!A:D,4,0)</f>
        <v>80090</v>
      </c>
      <c r="E275" s="32" t="str">
        <f>VLOOKUP(A275,'Общая таблица'!A:E,5,0)</f>
        <v>BEST</v>
      </c>
      <c r="F275" s="32" t="s">
        <v>35</v>
      </c>
      <c r="G275" s="99">
        <f>IF(E275="GOOD",Оглавление!$G$10,IF(E275="BETTER",Оглавление!$G$11,IF(E275="BEST",Оглавление!$G$12)))</f>
        <v>0</v>
      </c>
      <c r="H275" s="99">
        <f>Оглавление!$G$14</f>
        <v>0</v>
      </c>
      <c r="I275" s="99">
        <f t="shared" si="3"/>
        <v>0</v>
      </c>
      <c r="J275" s="100">
        <f t="shared" si="4"/>
        <v>80090</v>
      </c>
      <c r="K275" s="33"/>
      <c r="L275" s="101">
        <f t="shared" si="5"/>
        <v>0</v>
      </c>
      <c r="M275" s="96">
        <f>VLOOKUP(A275,'Общая таблица'!A:G,7,0)</f>
        <v>0</v>
      </c>
      <c r="N275" s="97" t="str">
        <f>VLOOKUP(A275,'Общая таблица'!A:H,8,0)</f>
        <v>B</v>
      </c>
    </row>
    <row r="276" spans="1:14" x14ac:dyDescent="0.25">
      <c r="A276" s="28" t="s">
        <v>820</v>
      </c>
      <c r="B276" s="98" t="s">
        <v>821</v>
      </c>
      <c r="C276" s="30" t="s">
        <v>822</v>
      </c>
      <c r="D276" s="31">
        <f>VLOOKUP(A276,'Общая таблица'!A:D,4,0)</f>
        <v>83690</v>
      </c>
      <c r="E276" s="32" t="str">
        <f>VLOOKUP(A276,'Общая таблица'!A:E,5,0)</f>
        <v>BEST</v>
      </c>
      <c r="F276" s="32" t="s">
        <v>35</v>
      </c>
      <c r="G276" s="99">
        <f>IF(E276="GOOD",Оглавление!$G$10,IF(E276="BETTER",Оглавление!$G$11,IF(E276="BEST",Оглавление!$G$12)))</f>
        <v>0</v>
      </c>
      <c r="H276" s="99">
        <f>Оглавление!$G$14</f>
        <v>0</v>
      </c>
      <c r="I276" s="99">
        <f t="shared" si="3"/>
        <v>0</v>
      </c>
      <c r="J276" s="100">
        <f t="shared" si="4"/>
        <v>83690</v>
      </c>
      <c r="K276" s="33"/>
      <c r="L276" s="101">
        <f t="shared" si="5"/>
        <v>0</v>
      </c>
      <c r="M276" s="96">
        <f>VLOOKUP(A276,'Общая таблица'!A:G,7,0)</f>
        <v>0</v>
      </c>
      <c r="N276" s="97" t="str">
        <f>VLOOKUP(A276,'Общая таблица'!A:H,8,0)</f>
        <v>B</v>
      </c>
    </row>
    <row r="277" spans="1:14" x14ac:dyDescent="0.25">
      <c r="A277" s="28" t="s">
        <v>823</v>
      </c>
      <c r="B277" s="98" t="s">
        <v>824</v>
      </c>
      <c r="C277" s="30" t="s">
        <v>825</v>
      </c>
      <c r="D277" s="31">
        <f>VLOOKUP(A277,'Общая таблица'!A:D,4,0)</f>
        <v>85690</v>
      </c>
      <c r="E277" s="32" t="str">
        <f>VLOOKUP(A277,'Общая таблица'!A:E,5,0)</f>
        <v>BEST</v>
      </c>
      <c r="F277" s="32" t="s">
        <v>35</v>
      </c>
      <c r="G277" s="99">
        <f>IF(E277="GOOD",Оглавление!$G$10,IF(E277="BETTER",Оглавление!$G$11,IF(E277="BEST",Оглавление!$G$12)))</f>
        <v>0</v>
      </c>
      <c r="H277" s="99">
        <f>Оглавление!$G$14</f>
        <v>0</v>
      </c>
      <c r="I277" s="99">
        <f t="shared" si="3"/>
        <v>0</v>
      </c>
      <c r="J277" s="100">
        <f t="shared" si="4"/>
        <v>85690</v>
      </c>
      <c r="K277" s="33"/>
      <c r="L277" s="101">
        <f t="shared" si="5"/>
        <v>0</v>
      </c>
      <c r="M277" s="96">
        <f>VLOOKUP(A277,'Общая таблица'!A:G,7,0)</f>
        <v>0</v>
      </c>
      <c r="N277" s="97" t="str">
        <f>VLOOKUP(A277,'Общая таблица'!A:H,8,0)</f>
        <v>B</v>
      </c>
    </row>
    <row r="278" spans="1:14" x14ac:dyDescent="0.25">
      <c r="A278" s="28" t="s">
        <v>826</v>
      </c>
      <c r="B278" s="102" t="s">
        <v>827</v>
      </c>
      <c r="C278" s="30" t="s">
        <v>828</v>
      </c>
      <c r="D278" s="31">
        <f>VLOOKUP(A278,'Общая таблица'!A:D,4,0)</f>
        <v>258190</v>
      </c>
      <c r="E278" s="32" t="str">
        <f>VLOOKUP(A278,'Общая таблица'!A:E,5,0)</f>
        <v>BEST</v>
      </c>
      <c r="F278" s="32" t="s">
        <v>49</v>
      </c>
      <c r="G278" s="99">
        <f>IF(E278="GOOD",Оглавление!$G$10,IF(E278="BETTER",Оглавление!$G$11,IF(E278="BEST",Оглавление!$G$12)))</f>
        <v>0</v>
      </c>
      <c r="H278" s="99">
        <f>Оглавление!$G$14</f>
        <v>0</v>
      </c>
      <c r="I278" s="99">
        <f t="shared" si="3"/>
        <v>0</v>
      </c>
      <c r="J278" s="100">
        <f t="shared" si="4"/>
        <v>258190</v>
      </c>
      <c r="K278" s="33"/>
      <c r="L278" s="101">
        <f t="shared" si="5"/>
        <v>0</v>
      </c>
      <c r="M278" s="96">
        <f>VLOOKUP(A278,'Общая таблица'!A:G,7,0)</f>
        <v>0</v>
      </c>
      <c r="N278" s="97" t="str">
        <f>VLOOKUP(A278,'Общая таблица'!A:H,8,0)</f>
        <v>C</v>
      </c>
    </row>
    <row r="279" spans="1:14" x14ac:dyDescent="0.25">
      <c r="A279" s="28" t="s">
        <v>829</v>
      </c>
      <c r="B279" s="102" t="s">
        <v>830</v>
      </c>
      <c r="C279" s="30" t="s">
        <v>831</v>
      </c>
      <c r="D279" s="31">
        <f>VLOOKUP(A279,'Общая таблица'!A:D,4,0)</f>
        <v>48790</v>
      </c>
      <c r="E279" s="32" t="str">
        <f>VLOOKUP(A279,'Общая таблица'!A:E,5,0)</f>
        <v>BEST</v>
      </c>
      <c r="F279" s="32" t="s">
        <v>15</v>
      </c>
      <c r="G279" s="99">
        <f>IF(E279="GOOD",Оглавление!$G$10,IF(E279="BETTER",Оглавление!$G$11,IF(E279="BEST",Оглавление!$G$12)))</f>
        <v>0</v>
      </c>
      <c r="H279" s="99">
        <f>Оглавление!$G$14</f>
        <v>0</v>
      </c>
      <c r="I279" s="99">
        <f t="shared" si="3"/>
        <v>0</v>
      </c>
      <c r="J279" s="100">
        <f t="shared" si="4"/>
        <v>48790</v>
      </c>
      <c r="K279" s="33"/>
      <c r="L279" s="101">
        <f t="shared" si="5"/>
        <v>0</v>
      </c>
      <c r="M279" s="96">
        <f>VLOOKUP(A279,'Общая таблица'!A:G,7,0)</f>
        <v>0</v>
      </c>
      <c r="N279" s="97" t="str">
        <f>VLOOKUP(A279,'Общая таблица'!A:H,8,0)</f>
        <v>B</v>
      </c>
    </row>
    <row r="280" spans="1:14" x14ac:dyDescent="0.25">
      <c r="A280" s="28" t="s">
        <v>832</v>
      </c>
      <c r="B280" s="102" t="s">
        <v>833</v>
      </c>
      <c r="C280" s="30" t="s">
        <v>834</v>
      </c>
      <c r="D280" s="31">
        <f>VLOOKUP(A280,'Общая таблица'!A:D,4,0)</f>
        <v>24490</v>
      </c>
      <c r="E280" s="32" t="str">
        <f>VLOOKUP(A280,'Общая таблица'!A:E,5,0)</f>
        <v>BEST</v>
      </c>
      <c r="F280" s="32" t="s">
        <v>15</v>
      </c>
      <c r="G280" s="99">
        <f>IF(E280="GOOD",Оглавление!$G$10,IF(E280="BETTER",Оглавление!$G$11,IF(E280="BEST",Оглавление!$G$12)))</f>
        <v>0</v>
      </c>
      <c r="H280" s="99">
        <f>Оглавление!$G$14</f>
        <v>0</v>
      </c>
      <c r="I280" s="99">
        <f t="shared" si="3"/>
        <v>0</v>
      </c>
      <c r="J280" s="100">
        <f t="shared" si="4"/>
        <v>24490</v>
      </c>
      <c r="K280" s="33"/>
      <c r="L280" s="101">
        <f t="shared" si="5"/>
        <v>0</v>
      </c>
      <c r="M280" s="96">
        <f>VLOOKUP(A280,'Общая таблица'!A:G,7,0)</f>
        <v>0</v>
      </c>
      <c r="N280" s="97" t="str">
        <f>VLOOKUP(A280,'Общая таблица'!A:H,8,0)</f>
        <v>C</v>
      </c>
    </row>
    <row r="281" spans="1:14" x14ac:dyDescent="0.25">
      <c r="A281" s="28" t="s">
        <v>835</v>
      </c>
      <c r="B281" s="103"/>
      <c r="C281" s="30" t="s">
        <v>836</v>
      </c>
      <c r="D281" s="31">
        <f>VLOOKUP(A281,'Общая таблица'!A:D,4,0)</f>
        <v>10890</v>
      </c>
      <c r="E281" s="32" t="str">
        <f>VLOOKUP(A281,'Общая таблица'!A:E,5,0)</f>
        <v>BEST</v>
      </c>
      <c r="F281" s="32" t="s">
        <v>15</v>
      </c>
      <c r="G281" s="99">
        <f>IF(E281="GOOD",Оглавление!$G$10,IF(E281="BETTER",Оглавление!$G$11,IF(E281="BEST",Оглавление!$G$12)))</f>
        <v>0</v>
      </c>
      <c r="H281" s="99">
        <f>Оглавление!$G$14</f>
        <v>0</v>
      </c>
      <c r="I281" s="99">
        <f t="shared" si="3"/>
        <v>0</v>
      </c>
      <c r="J281" s="100">
        <f t="shared" si="4"/>
        <v>10890</v>
      </c>
      <c r="K281" s="33"/>
      <c r="L281" s="101">
        <f t="shared" si="5"/>
        <v>0</v>
      </c>
      <c r="M281" s="96">
        <f>VLOOKUP(A281,'Общая таблица'!A:G,7,0)</f>
        <v>0</v>
      </c>
      <c r="N281" s="97" t="str">
        <f>VLOOKUP(A281,'Общая таблица'!A:H,8,0)</f>
        <v>A</v>
      </c>
    </row>
    <row r="282" spans="1:14" x14ac:dyDescent="0.25">
      <c r="A282" s="28" t="s">
        <v>837</v>
      </c>
      <c r="B282" s="103"/>
      <c r="C282" s="30" t="s">
        <v>838</v>
      </c>
      <c r="D282" s="31">
        <f>VLOOKUP(A282,'Общая таблица'!A:D,4,0)</f>
        <v>4490</v>
      </c>
      <c r="E282" s="32" t="str">
        <f>VLOOKUP(A282,'Общая таблица'!A:E,5,0)</f>
        <v>BEST</v>
      </c>
      <c r="F282" s="32" t="s">
        <v>15</v>
      </c>
      <c r="G282" s="99">
        <f>IF(E282="GOOD",Оглавление!$G$10,IF(E282="BETTER",Оглавление!$G$11,IF(E282="BEST",Оглавление!$G$12)))</f>
        <v>0</v>
      </c>
      <c r="H282" s="99">
        <f>Оглавление!$G$14</f>
        <v>0</v>
      </c>
      <c r="I282" s="99">
        <f t="shared" si="3"/>
        <v>0</v>
      </c>
      <c r="J282" s="100">
        <f t="shared" si="4"/>
        <v>4490</v>
      </c>
      <c r="K282" s="33"/>
      <c r="L282" s="101">
        <f t="shared" si="5"/>
        <v>0</v>
      </c>
      <c r="M282" s="96">
        <f>VLOOKUP(A282,'Общая таблица'!A:G,7,0)</f>
        <v>0</v>
      </c>
      <c r="N282" s="97" t="str">
        <f>VLOOKUP(A282,'Общая таблица'!A:H,8,0)</f>
        <v>A</v>
      </c>
    </row>
    <row r="283" spans="1:14" x14ac:dyDescent="0.25">
      <c r="A283" s="28" t="s">
        <v>839</v>
      </c>
      <c r="B283" s="103"/>
      <c r="C283" s="30" t="s">
        <v>840</v>
      </c>
      <c r="D283" s="31">
        <f>VLOOKUP(A283,'Общая таблица'!A:D,4,0)</f>
        <v>5390</v>
      </c>
      <c r="E283" s="32" t="str">
        <f>VLOOKUP(A283,'Общая таблица'!A:E,5,0)</f>
        <v>BEST</v>
      </c>
      <c r="F283" s="32" t="s">
        <v>15</v>
      </c>
      <c r="G283" s="99">
        <f>IF(E283="GOOD",Оглавление!$G$10,IF(E283="BETTER",Оглавление!$G$11,IF(E283="BEST",Оглавление!$G$12)))</f>
        <v>0</v>
      </c>
      <c r="H283" s="99">
        <f>Оглавление!$G$14</f>
        <v>0</v>
      </c>
      <c r="I283" s="99">
        <f t="shared" si="3"/>
        <v>0</v>
      </c>
      <c r="J283" s="100">
        <f t="shared" si="4"/>
        <v>5390</v>
      </c>
      <c r="K283" s="33"/>
      <c r="L283" s="101">
        <f t="shared" si="5"/>
        <v>0</v>
      </c>
      <c r="M283" s="96">
        <f>VLOOKUP(A283,'Общая таблица'!A:G,7,0)</f>
        <v>0</v>
      </c>
      <c r="N283" s="97" t="str">
        <f>VLOOKUP(A283,'Общая таблица'!A:H,8,0)</f>
        <v>A</v>
      </c>
    </row>
    <row r="284" spans="1:14" ht="45" x14ac:dyDescent="0.25">
      <c r="A284" s="28" t="s">
        <v>841</v>
      </c>
      <c r="B284" s="102" t="s">
        <v>842</v>
      </c>
      <c r="C284" s="41" t="s">
        <v>843</v>
      </c>
      <c r="D284" s="31">
        <f>VLOOKUP(A284,'Общая таблица'!A:D,4,0)</f>
        <v>22190</v>
      </c>
      <c r="E284" s="32" t="str">
        <f>VLOOKUP(A284,'Общая таблица'!A:E,5,0)</f>
        <v>BEST</v>
      </c>
      <c r="F284" s="32" t="s">
        <v>15</v>
      </c>
      <c r="G284" s="99">
        <f>IF(E284="GOOD",Оглавление!$G$10,IF(E284="BETTER",Оглавление!$G$11,IF(E284="BEST",Оглавление!$G$12)))</f>
        <v>0</v>
      </c>
      <c r="H284" s="99">
        <f>Оглавление!$G$14</f>
        <v>0</v>
      </c>
      <c r="I284" s="99">
        <f t="shared" si="3"/>
        <v>0</v>
      </c>
      <c r="J284" s="100">
        <f t="shared" si="4"/>
        <v>22190</v>
      </c>
      <c r="K284" s="33"/>
      <c r="L284" s="101">
        <f t="shared" si="5"/>
        <v>0</v>
      </c>
      <c r="M284" s="96">
        <f>VLOOKUP(A284,'Общая таблица'!A:G,7,0)</f>
        <v>0</v>
      </c>
      <c r="N284" s="97" t="str">
        <f>VLOOKUP(A284,'Общая таблица'!A:H,8,0)</f>
        <v>C</v>
      </c>
    </row>
    <row r="285" spans="1:14" ht="45" x14ac:dyDescent="0.25">
      <c r="A285" s="28" t="s">
        <v>844</v>
      </c>
      <c r="B285" s="102" t="s">
        <v>845</v>
      </c>
      <c r="C285" s="41" t="s">
        <v>843</v>
      </c>
      <c r="D285" s="31">
        <f>VLOOKUP(A285,'Общая таблица'!A:D,4,0)</f>
        <v>30290</v>
      </c>
      <c r="E285" s="32" t="str">
        <f>VLOOKUP(A285,'Общая таблица'!A:E,5,0)</f>
        <v>BEST</v>
      </c>
      <c r="F285" s="32" t="s">
        <v>15</v>
      </c>
      <c r="G285" s="99">
        <f>IF(E285="GOOD",Оглавление!$G$10,IF(E285="BETTER",Оглавление!$G$11,IF(E285="BEST",Оглавление!$G$12)))</f>
        <v>0</v>
      </c>
      <c r="H285" s="99">
        <f>Оглавление!$G$14</f>
        <v>0</v>
      </c>
      <c r="I285" s="99">
        <f t="shared" si="3"/>
        <v>0</v>
      </c>
      <c r="J285" s="100">
        <f t="shared" si="4"/>
        <v>30290</v>
      </c>
      <c r="K285" s="33"/>
      <c r="L285" s="101">
        <f t="shared" si="5"/>
        <v>0</v>
      </c>
      <c r="M285" s="96">
        <f>VLOOKUP(A285,'Общая таблица'!A:G,7,0)</f>
        <v>0</v>
      </c>
      <c r="N285" s="97" t="str">
        <f>VLOOKUP(A285,'Общая таблица'!A:H,8,0)</f>
        <v>C</v>
      </c>
    </row>
    <row r="286" spans="1:14" ht="45" x14ac:dyDescent="0.25">
      <c r="A286" s="28" t="s">
        <v>846</v>
      </c>
      <c r="B286" s="102" t="s">
        <v>847</v>
      </c>
      <c r="C286" s="41" t="s">
        <v>848</v>
      </c>
      <c r="D286" s="31">
        <f>VLOOKUP(A286,'Общая таблица'!A:D,4,0)</f>
        <v>40690</v>
      </c>
      <c r="E286" s="32" t="str">
        <f>VLOOKUP(A286,'Общая таблица'!A:E,5,0)</f>
        <v>BEST</v>
      </c>
      <c r="F286" s="32" t="s">
        <v>15</v>
      </c>
      <c r="G286" s="99">
        <f>IF(E286="GOOD",Оглавление!$G$10,IF(E286="BETTER",Оглавление!$G$11,IF(E286="BEST",Оглавление!$G$12)))</f>
        <v>0</v>
      </c>
      <c r="H286" s="99">
        <f>Оглавление!$G$14</f>
        <v>0</v>
      </c>
      <c r="I286" s="99">
        <f t="shared" si="3"/>
        <v>0</v>
      </c>
      <c r="J286" s="100">
        <f t="shared" si="4"/>
        <v>40690</v>
      </c>
      <c r="K286" s="33"/>
      <c r="L286" s="101">
        <f t="shared" si="5"/>
        <v>0</v>
      </c>
      <c r="M286" s="96">
        <f>VLOOKUP(A286,'Общая таблица'!A:G,7,0)</f>
        <v>0</v>
      </c>
      <c r="N286" s="97" t="str">
        <f>VLOOKUP(A286,'Общая таблица'!A:H,8,0)</f>
        <v>C</v>
      </c>
    </row>
    <row r="287" spans="1:14" ht="45" x14ac:dyDescent="0.25">
      <c r="A287" s="28" t="s">
        <v>849</v>
      </c>
      <c r="B287" s="102" t="s">
        <v>850</v>
      </c>
      <c r="C287" s="41" t="s">
        <v>848</v>
      </c>
      <c r="D287" s="31">
        <f>VLOOKUP(A287,'Общая таблица'!A:D,4,0)</f>
        <v>48790</v>
      </c>
      <c r="E287" s="32" t="str">
        <f>VLOOKUP(A287,'Общая таблица'!A:E,5,0)</f>
        <v>BEST</v>
      </c>
      <c r="F287" s="32" t="s">
        <v>15</v>
      </c>
      <c r="G287" s="99">
        <f>IF(E287="GOOD",Оглавление!$G$10,IF(E287="BETTER",Оглавление!$G$11,IF(E287="BEST",Оглавление!$G$12)))</f>
        <v>0</v>
      </c>
      <c r="H287" s="99">
        <f>Оглавление!$G$14</f>
        <v>0</v>
      </c>
      <c r="I287" s="99">
        <f t="shared" si="3"/>
        <v>0</v>
      </c>
      <c r="J287" s="100">
        <f t="shared" si="4"/>
        <v>48790</v>
      </c>
      <c r="K287" s="33"/>
      <c r="L287" s="101">
        <f t="shared" si="5"/>
        <v>0</v>
      </c>
      <c r="M287" s="96">
        <f>VLOOKUP(A287,'Общая таблица'!A:G,7,0)</f>
        <v>0</v>
      </c>
      <c r="N287" s="97" t="str">
        <f>VLOOKUP(A287,'Общая таблица'!A:H,8,0)</f>
        <v>C</v>
      </c>
    </row>
    <row r="288" spans="1:14" x14ac:dyDescent="0.25">
      <c r="A288" s="40" t="s">
        <v>851</v>
      </c>
      <c r="B288" s="103"/>
      <c r="C288" s="30" t="s">
        <v>852</v>
      </c>
      <c r="D288" s="31">
        <f>VLOOKUP(A288,'Общая таблица'!A:D,4,0)</f>
        <v>78490</v>
      </c>
      <c r="E288" s="32" t="str">
        <f>VLOOKUP(A288,'Общая таблица'!A:E,5,0)</f>
        <v>BEST</v>
      </c>
      <c r="F288" s="32" t="s">
        <v>15</v>
      </c>
      <c r="G288" s="99">
        <f>IF(E288="GOOD",Оглавление!$G$10,IF(E288="BETTER",Оглавление!$G$11,IF(E288="BEST",Оглавление!$G$12)))</f>
        <v>0</v>
      </c>
      <c r="H288" s="99">
        <f>Оглавление!$G$14</f>
        <v>0</v>
      </c>
      <c r="I288" s="99">
        <f t="shared" si="3"/>
        <v>0</v>
      </c>
      <c r="J288" s="100">
        <f t="shared" si="4"/>
        <v>78490</v>
      </c>
      <c r="K288" s="33"/>
      <c r="L288" s="101">
        <f t="shared" si="5"/>
        <v>0</v>
      </c>
      <c r="M288" s="96">
        <f>VLOOKUP(A288,'Общая таблица'!A:G,7,0)</f>
        <v>0</v>
      </c>
      <c r="N288" s="97" t="str">
        <f>VLOOKUP(A288,'Общая таблица'!A:H,8,0)</f>
        <v>A</v>
      </c>
    </row>
    <row r="289" spans="1:14" x14ac:dyDescent="0.25">
      <c r="A289" s="40" t="s">
        <v>853</v>
      </c>
      <c r="B289" s="103"/>
      <c r="C289" s="30" t="s">
        <v>854</v>
      </c>
      <c r="D289" s="31">
        <f>VLOOKUP(A289,'Общая таблица'!A:D,4,0)</f>
        <v>78490</v>
      </c>
      <c r="E289" s="32" t="str">
        <f>VLOOKUP(A289,'Общая таблица'!A:E,5,0)</f>
        <v>BEST</v>
      </c>
      <c r="F289" s="32" t="s">
        <v>15</v>
      </c>
      <c r="G289" s="99">
        <f>IF(E289="GOOD",Оглавление!$G$10,IF(E289="BETTER",Оглавление!$G$11,IF(E289="BEST",Оглавление!$G$12)))</f>
        <v>0</v>
      </c>
      <c r="H289" s="99">
        <f>Оглавление!$G$14</f>
        <v>0</v>
      </c>
      <c r="I289" s="99">
        <f t="shared" si="3"/>
        <v>0</v>
      </c>
      <c r="J289" s="100">
        <f t="shared" si="4"/>
        <v>78490</v>
      </c>
      <c r="K289" s="33"/>
      <c r="L289" s="101">
        <f t="shared" si="5"/>
        <v>0</v>
      </c>
      <c r="M289" s="96">
        <f>VLOOKUP(A289,'Общая таблица'!A:G,7,0)</f>
        <v>0</v>
      </c>
      <c r="N289" s="97" t="str">
        <f>VLOOKUP(A289,'Общая таблица'!A:H,8,0)</f>
        <v>A</v>
      </c>
    </row>
    <row r="290" spans="1:14" x14ac:dyDescent="0.25">
      <c r="A290" s="40" t="s">
        <v>855</v>
      </c>
      <c r="B290" s="102" t="s">
        <v>856</v>
      </c>
      <c r="C290" s="30" t="s">
        <v>857</v>
      </c>
      <c r="D290" s="31">
        <f>VLOOKUP(A290,'Общая таблица'!A:D,4,0)</f>
        <v>78490</v>
      </c>
      <c r="E290" s="32" t="str">
        <f>VLOOKUP(A290,'Общая таблица'!A:E,5,0)</f>
        <v>BEST</v>
      </c>
      <c r="F290" s="32" t="s">
        <v>15</v>
      </c>
      <c r="G290" s="99">
        <f>IF(E290="GOOD",Оглавление!$G$10,IF(E290="BETTER",Оглавление!$G$11,IF(E290="BEST",Оглавление!$G$12)))</f>
        <v>0</v>
      </c>
      <c r="H290" s="99">
        <f>Оглавление!$G$14</f>
        <v>0</v>
      </c>
      <c r="I290" s="99">
        <f t="shared" si="3"/>
        <v>0</v>
      </c>
      <c r="J290" s="100">
        <f t="shared" si="4"/>
        <v>78490</v>
      </c>
      <c r="K290" s="33"/>
      <c r="L290" s="101">
        <f t="shared" si="5"/>
        <v>0</v>
      </c>
      <c r="M290" s="96">
        <f>VLOOKUP(A290,'Общая таблица'!A:G,7,0)</f>
        <v>0</v>
      </c>
      <c r="N290" s="97" t="str">
        <f>VLOOKUP(A290,'Общая таблица'!A:H,8,0)</f>
        <v>A</v>
      </c>
    </row>
    <row r="291" spans="1:14" x14ac:dyDescent="0.25">
      <c r="A291" s="40" t="s">
        <v>858</v>
      </c>
      <c r="B291" s="102" t="s">
        <v>859</v>
      </c>
      <c r="C291" s="30" t="s">
        <v>860</v>
      </c>
      <c r="D291" s="31">
        <f>VLOOKUP(A291,'Общая таблица'!A:D,4,0)</f>
        <v>28490</v>
      </c>
      <c r="E291" s="32" t="str">
        <f>VLOOKUP(A291,'Общая таблица'!A:E,5,0)</f>
        <v>BEST</v>
      </c>
      <c r="F291" s="32" t="s">
        <v>15</v>
      </c>
      <c r="G291" s="99">
        <f>IF(E291="GOOD",Оглавление!$G$10,IF(E291="BETTER",Оглавление!$G$11,IF(E291="BEST",Оглавление!$G$12)))</f>
        <v>0</v>
      </c>
      <c r="H291" s="99">
        <f>Оглавление!$G$14</f>
        <v>0</v>
      </c>
      <c r="I291" s="99">
        <f t="shared" si="3"/>
        <v>0</v>
      </c>
      <c r="J291" s="100">
        <f t="shared" si="4"/>
        <v>28490</v>
      </c>
      <c r="K291" s="33"/>
      <c r="L291" s="101">
        <f t="shared" si="5"/>
        <v>0</v>
      </c>
      <c r="M291" s="96">
        <f>VLOOKUP(A291,'Общая таблица'!A:G,7,0)</f>
        <v>0</v>
      </c>
      <c r="N291" s="97" t="str">
        <f>VLOOKUP(A291,'Общая таблица'!A:H,8,0)</f>
        <v>A</v>
      </c>
    </row>
    <row r="292" spans="1:14" x14ac:dyDescent="0.25">
      <c r="A292" s="40" t="s">
        <v>861</v>
      </c>
      <c r="B292" s="102" t="s">
        <v>862</v>
      </c>
      <c r="C292" s="30" t="s">
        <v>863</v>
      </c>
      <c r="D292" s="31">
        <f>VLOOKUP(A292,'Общая таблица'!A:D,4,0)</f>
        <v>18190</v>
      </c>
      <c r="E292" s="32" t="str">
        <f>VLOOKUP(A292,'Общая таблица'!A:E,5,0)</f>
        <v>BEST</v>
      </c>
      <c r="F292" s="32" t="s">
        <v>15</v>
      </c>
      <c r="G292" s="99">
        <f>IF(E292="GOOD",Оглавление!$G$10,IF(E292="BETTER",Оглавление!$G$11,IF(E292="BEST",Оглавление!$G$12)))</f>
        <v>0</v>
      </c>
      <c r="H292" s="99">
        <f>Оглавление!$G$14</f>
        <v>0</v>
      </c>
      <c r="I292" s="99">
        <f t="shared" si="3"/>
        <v>0</v>
      </c>
      <c r="J292" s="100">
        <f t="shared" si="4"/>
        <v>18190</v>
      </c>
      <c r="K292" s="33"/>
      <c r="L292" s="101">
        <f t="shared" si="5"/>
        <v>0</v>
      </c>
      <c r="M292" s="96">
        <f>VLOOKUP(A292,'Общая таблица'!A:G,7,0)</f>
        <v>0</v>
      </c>
      <c r="N292" s="97" t="str">
        <f>VLOOKUP(A292,'Общая таблица'!A:H,8,0)</f>
        <v>C</v>
      </c>
    </row>
    <row r="293" spans="1:14" x14ac:dyDescent="0.25">
      <c r="A293" s="40" t="s">
        <v>864</v>
      </c>
      <c r="B293" s="102" t="s">
        <v>865</v>
      </c>
      <c r="C293" s="30" t="s">
        <v>866</v>
      </c>
      <c r="D293" s="31">
        <f>VLOOKUP(A293,'Общая таблица'!A:D,4,0)</f>
        <v>18190</v>
      </c>
      <c r="E293" s="32" t="str">
        <f>VLOOKUP(A293,'Общая таблица'!A:E,5,0)</f>
        <v>BEST</v>
      </c>
      <c r="F293" s="32" t="s">
        <v>15</v>
      </c>
      <c r="G293" s="99">
        <f>IF(E293="GOOD",Оглавление!$G$10,IF(E293="BETTER",Оглавление!$G$11,IF(E293="BEST",Оглавление!$G$12)))</f>
        <v>0</v>
      </c>
      <c r="H293" s="99">
        <f>Оглавление!$G$14</f>
        <v>0</v>
      </c>
      <c r="I293" s="99">
        <f t="shared" si="3"/>
        <v>0</v>
      </c>
      <c r="J293" s="100">
        <f t="shared" si="4"/>
        <v>18190</v>
      </c>
      <c r="K293" s="33"/>
      <c r="L293" s="101">
        <f t="shared" si="5"/>
        <v>0</v>
      </c>
      <c r="M293" s="96">
        <f>VLOOKUP(A293,'Общая таблица'!A:G,7,0)</f>
        <v>0</v>
      </c>
      <c r="N293" s="97" t="str">
        <f>VLOOKUP(A293,'Общая таблица'!A:H,8,0)</f>
        <v>C</v>
      </c>
    </row>
    <row r="294" spans="1:14" x14ac:dyDescent="0.25">
      <c r="A294" s="40" t="s">
        <v>867</v>
      </c>
      <c r="B294" s="36"/>
      <c r="C294" s="30" t="s">
        <v>868</v>
      </c>
      <c r="D294" s="31">
        <f>VLOOKUP(A294,'Общая таблица'!A:D,4,0)</f>
        <v>53490</v>
      </c>
      <c r="E294" s="32" t="str">
        <f>VLOOKUP(A294,'Общая таблица'!A:E,5,0)</f>
        <v>BEST</v>
      </c>
      <c r="F294" s="32" t="s">
        <v>15</v>
      </c>
      <c r="G294" s="99">
        <f>IF(E294="GOOD",Оглавление!$G$10,IF(E294="BETTER",Оглавление!$G$11,IF(E294="BEST",Оглавление!$G$12)))</f>
        <v>0</v>
      </c>
      <c r="H294" s="99">
        <f>Оглавление!$G$14</f>
        <v>0</v>
      </c>
      <c r="I294" s="99">
        <f t="shared" si="3"/>
        <v>0</v>
      </c>
      <c r="J294" s="100">
        <f t="shared" si="4"/>
        <v>53490</v>
      </c>
      <c r="K294" s="33"/>
      <c r="L294" s="101">
        <f t="shared" si="5"/>
        <v>0</v>
      </c>
      <c r="M294" s="96">
        <f>VLOOKUP(A294,'Общая таблица'!A:G,7,0)</f>
        <v>0</v>
      </c>
      <c r="N294" s="97" t="str">
        <f>VLOOKUP(A294,'Общая таблица'!A:H,8,0)</f>
        <v>C</v>
      </c>
    </row>
    <row r="295" spans="1:14" x14ac:dyDescent="0.25">
      <c r="A295" s="40" t="s">
        <v>869</v>
      </c>
      <c r="B295" s="102" t="s">
        <v>870</v>
      </c>
      <c r="C295" s="30" t="s">
        <v>871</v>
      </c>
      <c r="D295" s="31">
        <f>VLOOKUP(A295,'Общая таблица'!A:D,4,0)</f>
        <v>14290</v>
      </c>
      <c r="E295" s="32" t="str">
        <f>VLOOKUP(A295,'Общая таблица'!A:E,5,0)</f>
        <v>BEST</v>
      </c>
      <c r="F295" s="32" t="s">
        <v>15</v>
      </c>
      <c r="G295" s="99">
        <f>IF(E295="GOOD",Оглавление!$G$10,IF(E295="BETTER",Оглавление!$G$11,IF(E295="BEST",Оглавление!$G$12)))</f>
        <v>0</v>
      </c>
      <c r="H295" s="99">
        <f>Оглавление!$G$14</f>
        <v>0</v>
      </c>
      <c r="I295" s="99">
        <f t="shared" si="3"/>
        <v>0</v>
      </c>
      <c r="J295" s="100">
        <f t="shared" si="4"/>
        <v>14290</v>
      </c>
      <c r="K295" s="33"/>
      <c r="L295" s="101">
        <f t="shared" si="5"/>
        <v>0</v>
      </c>
      <c r="M295" s="96">
        <f>VLOOKUP(A295,'Общая таблица'!A:G,7,0)</f>
        <v>0</v>
      </c>
      <c r="N295" s="97" t="str">
        <f>VLOOKUP(A295,'Общая таблица'!A:H,8,0)</f>
        <v>C</v>
      </c>
    </row>
    <row r="296" spans="1:14" x14ac:dyDescent="0.25">
      <c r="A296" s="40" t="s">
        <v>872</v>
      </c>
      <c r="B296" s="102" t="s">
        <v>873</v>
      </c>
      <c r="C296" s="30" t="s">
        <v>874</v>
      </c>
      <c r="D296" s="31">
        <f>VLOOKUP(A296,'Общая таблица'!A:D,4,0)</f>
        <v>23990</v>
      </c>
      <c r="E296" s="32" t="str">
        <f>VLOOKUP(A296,'Общая таблица'!A:E,5,0)</f>
        <v>BEST</v>
      </c>
      <c r="F296" s="32" t="s">
        <v>15</v>
      </c>
      <c r="G296" s="99">
        <f>IF(E296="GOOD",Оглавление!$G$10,IF(E296="BETTER",Оглавление!$G$11,IF(E296="BEST",Оглавление!$G$12)))</f>
        <v>0</v>
      </c>
      <c r="H296" s="99">
        <f>Оглавление!$G$14</f>
        <v>0</v>
      </c>
      <c r="I296" s="99">
        <f t="shared" si="3"/>
        <v>0</v>
      </c>
      <c r="J296" s="100">
        <f t="shared" si="4"/>
        <v>23990</v>
      </c>
      <c r="K296" s="33"/>
      <c r="L296" s="101">
        <f t="shared" si="5"/>
        <v>0</v>
      </c>
      <c r="M296" s="96">
        <f>VLOOKUP(A296,'Общая таблица'!A:G,7,0)</f>
        <v>0</v>
      </c>
      <c r="N296" s="97" t="str">
        <f>VLOOKUP(A296,'Общая таблица'!A:H,8,0)</f>
        <v>C</v>
      </c>
    </row>
    <row r="297" spans="1:14" x14ac:dyDescent="0.25">
      <c r="A297" s="40" t="s">
        <v>875</v>
      </c>
      <c r="B297" s="36"/>
      <c r="C297" s="30" t="s">
        <v>876</v>
      </c>
      <c r="D297" s="31">
        <f>VLOOKUP(A297,'Общая таблица'!A:D,4,0)</f>
        <v>23890</v>
      </c>
      <c r="E297" s="32" t="str">
        <f>VLOOKUP(A297,'Общая таблица'!A:E,5,0)</f>
        <v>BEST</v>
      </c>
      <c r="F297" s="32" t="s">
        <v>15</v>
      </c>
      <c r="G297" s="99">
        <f>IF(E297="GOOD",Оглавление!$G$10,IF(E297="BETTER",Оглавление!$G$11,IF(E297="BEST",Оглавление!$G$12)))</f>
        <v>0</v>
      </c>
      <c r="H297" s="99">
        <f>Оглавление!$G$14</f>
        <v>0</v>
      </c>
      <c r="I297" s="99">
        <f t="shared" si="3"/>
        <v>0</v>
      </c>
      <c r="J297" s="100">
        <f t="shared" si="4"/>
        <v>23890</v>
      </c>
      <c r="K297" s="33"/>
      <c r="L297" s="101">
        <f t="shared" si="5"/>
        <v>0</v>
      </c>
      <c r="M297" s="96">
        <f>VLOOKUP(A297,'Общая таблица'!A:G,7,0)</f>
        <v>0</v>
      </c>
      <c r="N297" s="97" t="str">
        <f>VLOOKUP(A297,'Общая таблица'!A:H,8,0)</f>
        <v>C</v>
      </c>
    </row>
    <row r="298" spans="1:14" x14ac:dyDescent="0.25">
      <c r="A298" s="40" t="s">
        <v>877</v>
      </c>
      <c r="B298" s="102" t="s">
        <v>878</v>
      </c>
      <c r="C298" s="30" t="s">
        <v>879</v>
      </c>
      <c r="D298" s="31">
        <f>VLOOKUP(A298,'Общая таблица'!A:D,4,0)</f>
        <v>14290</v>
      </c>
      <c r="E298" s="32" t="str">
        <f>VLOOKUP(A298,'Общая таблица'!A:E,5,0)</f>
        <v>BEST</v>
      </c>
      <c r="F298" s="32" t="s">
        <v>15</v>
      </c>
      <c r="G298" s="99">
        <f>IF(E298="GOOD",Оглавление!$G$10,IF(E298="BETTER",Оглавление!$G$11,IF(E298="BEST",Оглавление!$G$12)))</f>
        <v>0</v>
      </c>
      <c r="H298" s="99">
        <f>Оглавление!$G$14</f>
        <v>0</v>
      </c>
      <c r="I298" s="99">
        <f t="shared" si="3"/>
        <v>0</v>
      </c>
      <c r="J298" s="100">
        <f t="shared" si="4"/>
        <v>14290</v>
      </c>
      <c r="K298" s="33"/>
      <c r="L298" s="101">
        <f t="shared" si="5"/>
        <v>0</v>
      </c>
      <c r="M298" s="96">
        <f>VLOOKUP(A298,'Общая таблица'!A:G,7,0)</f>
        <v>0</v>
      </c>
      <c r="N298" s="97" t="str">
        <f>VLOOKUP(A298,'Общая таблица'!A:H,8,0)</f>
        <v>C</v>
      </c>
    </row>
    <row r="299" spans="1:14" x14ac:dyDescent="0.25">
      <c r="A299" s="40" t="s">
        <v>880</v>
      </c>
      <c r="B299" s="102" t="s">
        <v>881</v>
      </c>
      <c r="C299" s="30" t="s">
        <v>882</v>
      </c>
      <c r="D299" s="31">
        <f>VLOOKUP(A299,'Общая таблица'!A:D,4,0)</f>
        <v>30290</v>
      </c>
      <c r="E299" s="32" t="str">
        <f>VLOOKUP(A299,'Общая таблица'!A:E,5,0)</f>
        <v>BEST</v>
      </c>
      <c r="F299" s="32" t="s">
        <v>15</v>
      </c>
      <c r="G299" s="99">
        <f>IF(E299="GOOD",Оглавление!$G$10,IF(E299="BETTER",Оглавление!$G$11,IF(E299="BEST",Оглавление!$G$12)))</f>
        <v>0</v>
      </c>
      <c r="H299" s="99">
        <f>Оглавление!$G$14</f>
        <v>0</v>
      </c>
      <c r="I299" s="99">
        <f t="shared" si="3"/>
        <v>0</v>
      </c>
      <c r="J299" s="100">
        <f t="shared" si="4"/>
        <v>30290</v>
      </c>
      <c r="K299" s="33"/>
      <c r="L299" s="101">
        <f t="shared" si="5"/>
        <v>0</v>
      </c>
      <c r="M299" s="96">
        <f>VLOOKUP(A299,'Общая таблица'!A:G,7,0)</f>
        <v>0</v>
      </c>
      <c r="N299" s="97" t="str">
        <f>VLOOKUP(A299,'Общая таблица'!A:H,8,0)</f>
        <v>C</v>
      </c>
    </row>
    <row r="300" spans="1:14" x14ac:dyDescent="0.25">
      <c r="A300" s="40" t="s">
        <v>883</v>
      </c>
      <c r="B300" s="102" t="s">
        <v>884</v>
      </c>
      <c r="C300" s="30" t="s">
        <v>885</v>
      </c>
      <c r="D300" s="31">
        <f>VLOOKUP(A300,'Общая таблица'!A:D,4,0)</f>
        <v>21090</v>
      </c>
      <c r="E300" s="32" t="str">
        <f>VLOOKUP(A300,'Общая таблица'!A:E,5,0)</f>
        <v>BEST</v>
      </c>
      <c r="F300" s="32" t="s">
        <v>15</v>
      </c>
      <c r="G300" s="99">
        <f>IF(E300="GOOD",Оглавление!$G$10,IF(E300="BETTER",Оглавление!$G$11,IF(E300="BEST",Оглавление!$G$12)))</f>
        <v>0</v>
      </c>
      <c r="H300" s="99">
        <f>Оглавление!$G$14</f>
        <v>0</v>
      </c>
      <c r="I300" s="99">
        <f t="shared" si="3"/>
        <v>0</v>
      </c>
      <c r="J300" s="100">
        <f t="shared" si="4"/>
        <v>21090</v>
      </c>
      <c r="K300" s="33"/>
      <c r="L300" s="101">
        <f t="shared" si="5"/>
        <v>0</v>
      </c>
      <c r="M300" s="96">
        <f>VLOOKUP(A300,'Общая таблица'!A:G,7,0)</f>
        <v>0</v>
      </c>
      <c r="N300" s="97" t="str">
        <f>VLOOKUP(A300,'Общая таблица'!A:H,8,0)</f>
        <v>C</v>
      </c>
    </row>
    <row r="301" spans="1:14" x14ac:dyDescent="0.25">
      <c r="A301" s="40" t="s">
        <v>886</v>
      </c>
      <c r="B301" s="102" t="s">
        <v>887</v>
      </c>
      <c r="C301" s="30" t="s">
        <v>888</v>
      </c>
      <c r="D301" s="31">
        <f>VLOOKUP(A301,'Общая таблица'!A:D,4,0)</f>
        <v>19290</v>
      </c>
      <c r="E301" s="32" t="str">
        <f>VLOOKUP(A301,'Общая таблица'!A:E,5,0)</f>
        <v>BEST</v>
      </c>
      <c r="F301" s="32" t="s">
        <v>15</v>
      </c>
      <c r="G301" s="99">
        <f>IF(E301="GOOD",Оглавление!$G$10,IF(E301="BETTER",Оглавление!$G$11,IF(E301="BEST",Оглавление!$G$12)))</f>
        <v>0</v>
      </c>
      <c r="H301" s="99">
        <f>Оглавление!$G$14</f>
        <v>0</v>
      </c>
      <c r="I301" s="99">
        <f t="shared" si="3"/>
        <v>0</v>
      </c>
      <c r="J301" s="100">
        <f t="shared" si="4"/>
        <v>19290</v>
      </c>
      <c r="K301" s="33"/>
      <c r="L301" s="101">
        <f t="shared" si="5"/>
        <v>0</v>
      </c>
      <c r="M301" s="96">
        <f>VLOOKUP(A301,'Общая таблица'!A:G,7,0)</f>
        <v>0</v>
      </c>
      <c r="N301" s="97" t="str">
        <f>VLOOKUP(A301,'Общая таблица'!A:H,8,0)</f>
        <v>C</v>
      </c>
    </row>
    <row r="302" spans="1:14" x14ac:dyDescent="0.25">
      <c r="A302" s="40" t="s">
        <v>889</v>
      </c>
      <c r="B302" s="102" t="s">
        <v>890</v>
      </c>
      <c r="C302" s="30" t="s">
        <v>891</v>
      </c>
      <c r="D302" s="31">
        <f>VLOOKUP(A302,'Общая таблица'!A:D,4,0)</f>
        <v>20090</v>
      </c>
      <c r="E302" s="32" t="str">
        <f>VLOOKUP(A302,'Общая таблица'!A:E,5,0)</f>
        <v>BEST</v>
      </c>
      <c r="F302" s="32" t="s">
        <v>15</v>
      </c>
      <c r="G302" s="99">
        <f>IF(E302="GOOD",Оглавление!$G$10,IF(E302="BETTER",Оглавление!$G$11,IF(E302="BEST",Оглавление!$G$12)))</f>
        <v>0</v>
      </c>
      <c r="H302" s="99">
        <f>Оглавление!$G$14</f>
        <v>0</v>
      </c>
      <c r="I302" s="99">
        <f t="shared" si="3"/>
        <v>0</v>
      </c>
      <c r="J302" s="100">
        <f t="shared" si="4"/>
        <v>20090</v>
      </c>
      <c r="K302" s="33"/>
      <c r="L302" s="101">
        <f t="shared" si="5"/>
        <v>0</v>
      </c>
      <c r="M302" s="96">
        <f>VLOOKUP(A302,'Общая таблица'!A:G,7,0)</f>
        <v>0</v>
      </c>
      <c r="N302" s="97" t="str">
        <f>VLOOKUP(A302,'Общая таблица'!A:H,8,0)</f>
        <v>C</v>
      </c>
    </row>
    <row r="303" spans="1:14" x14ac:dyDescent="0.25">
      <c r="A303" s="40" t="s">
        <v>892</v>
      </c>
      <c r="B303" s="102" t="s">
        <v>893</v>
      </c>
      <c r="C303" s="30" t="s">
        <v>894</v>
      </c>
      <c r="D303" s="31">
        <f>VLOOKUP(A303,'Общая таблица'!A:D,4,0)</f>
        <v>27690</v>
      </c>
      <c r="E303" s="32" t="str">
        <f>VLOOKUP(A303,'Общая таблица'!A:E,5,0)</f>
        <v>BEST</v>
      </c>
      <c r="F303" s="32" t="s">
        <v>15</v>
      </c>
      <c r="G303" s="99">
        <f>IF(E303="GOOD",Оглавление!$G$10,IF(E303="BETTER",Оглавление!$G$11,IF(E303="BEST",Оглавление!$G$12)))</f>
        <v>0</v>
      </c>
      <c r="H303" s="99">
        <f>Оглавление!$G$14</f>
        <v>0</v>
      </c>
      <c r="I303" s="99">
        <f t="shared" si="3"/>
        <v>0</v>
      </c>
      <c r="J303" s="100">
        <f t="shared" si="4"/>
        <v>27690</v>
      </c>
      <c r="K303" s="33"/>
      <c r="L303" s="101">
        <f t="shared" si="5"/>
        <v>0</v>
      </c>
      <c r="M303" s="96">
        <f>VLOOKUP(A303,'Общая таблица'!A:G,7,0)</f>
        <v>0</v>
      </c>
      <c r="N303" s="97" t="str">
        <f>VLOOKUP(A303,'Общая таблица'!A:H,8,0)</f>
        <v>C</v>
      </c>
    </row>
    <row r="304" spans="1:14" x14ac:dyDescent="0.25">
      <c r="A304" s="40" t="s">
        <v>895</v>
      </c>
      <c r="B304" s="102" t="s">
        <v>896</v>
      </c>
      <c r="C304" s="30" t="s">
        <v>897</v>
      </c>
      <c r="D304" s="31">
        <f>VLOOKUP(A304,'Общая таблица'!A:D,4,0)</f>
        <v>13790</v>
      </c>
      <c r="E304" s="32" t="str">
        <f>VLOOKUP(A304,'Общая таблица'!A:E,5,0)</f>
        <v>BEST</v>
      </c>
      <c r="F304" s="32" t="s">
        <v>15</v>
      </c>
      <c r="G304" s="99">
        <f>IF(E304="GOOD",Оглавление!$G$10,IF(E304="BETTER",Оглавление!$G$11,IF(E304="BEST",Оглавление!$G$12)))</f>
        <v>0</v>
      </c>
      <c r="H304" s="99">
        <f>Оглавление!$G$14</f>
        <v>0</v>
      </c>
      <c r="I304" s="99">
        <f t="shared" si="3"/>
        <v>0</v>
      </c>
      <c r="J304" s="100">
        <f t="shared" si="4"/>
        <v>13790</v>
      </c>
      <c r="K304" s="33"/>
      <c r="L304" s="101">
        <f t="shared" si="5"/>
        <v>0</v>
      </c>
      <c r="M304" s="96">
        <f>VLOOKUP(A304,'Общая таблица'!A:G,7,0)</f>
        <v>0</v>
      </c>
      <c r="N304" s="97" t="str">
        <f>VLOOKUP(A304,'Общая таблица'!A:H,8,0)</f>
        <v>C</v>
      </c>
    </row>
    <row r="305" spans="1:14" x14ac:dyDescent="0.25">
      <c r="A305" s="40" t="s">
        <v>898</v>
      </c>
      <c r="B305" s="102" t="s">
        <v>899</v>
      </c>
      <c r="C305" s="30" t="s">
        <v>900</v>
      </c>
      <c r="D305" s="31">
        <f>VLOOKUP(A305,'Общая таблица'!A:D,4,0)</f>
        <v>11890</v>
      </c>
      <c r="E305" s="32" t="str">
        <f>VLOOKUP(A305,'Общая таблица'!A:E,5,0)</f>
        <v>BEST</v>
      </c>
      <c r="F305" s="32" t="s">
        <v>15</v>
      </c>
      <c r="G305" s="99">
        <f>IF(E305="GOOD",Оглавление!$G$10,IF(E305="BETTER",Оглавление!$G$11,IF(E305="BEST",Оглавление!$G$12)))</f>
        <v>0</v>
      </c>
      <c r="H305" s="99">
        <f>Оглавление!$G$14</f>
        <v>0</v>
      </c>
      <c r="I305" s="99">
        <f t="shared" si="3"/>
        <v>0</v>
      </c>
      <c r="J305" s="100">
        <f t="shared" si="4"/>
        <v>11890</v>
      </c>
      <c r="K305" s="33"/>
      <c r="L305" s="101">
        <f t="shared" si="5"/>
        <v>0</v>
      </c>
      <c r="M305" s="96">
        <f>VLOOKUP(A305,'Общая таблица'!A:G,7,0)</f>
        <v>0</v>
      </c>
      <c r="N305" s="97" t="str">
        <f>VLOOKUP(A305,'Общая таблица'!A:H,8,0)</f>
        <v>A</v>
      </c>
    </row>
    <row r="306" spans="1:14" x14ac:dyDescent="0.25">
      <c r="A306" s="40" t="s">
        <v>901</v>
      </c>
      <c r="B306" s="36"/>
      <c r="C306" s="30" t="s">
        <v>902</v>
      </c>
      <c r="D306" s="31">
        <f>VLOOKUP(A306,'Общая таблица'!A:D,4,0)</f>
        <v>8090</v>
      </c>
      <c r="E306" s="32" t="str">
        <f>VLOOKUP(A306,'Общая таблица'!A:E,5,0)</f>
        <v>BEST</v>
      </c>
      <c r="F306" s="32" t="s">
        <v>15</v>
      </c>
      <c r="G306" s="99">
        <f>IF(E306="GOOD",Оглавление!$G$10,IF(E306="BETTER",Оглавление!$G$11,IF(E306="BEST",Оглавление!$G$12)))</f>
        <v>0</v>
      </c>
      <c r="H306" s="99">
        <f>Оглавление!$G$14</f>
        <v>0</v>
      </c>
      <c r="I306" s="99">
        <f t="shared" si="3"/>
        <v>0</v>
      </c>
      <c r="J306" s="100">
        <f t="shared" si="4"/>
        <v>8090</v>
      </c>
      <c r="K306" s="33"/>
      <c r="L306" s="101">
        <f t="shared" si="5"/>
        <v>0</v>
      </c>
      <c r="M306" s="96">
        <f>VLOOKUP(A306,'Общая таблица'!A:G,7,0)</f>
        <v>0</v>
      </c>
      <c r="N306" s="97" t="str">
        <f>VLOOKUP(A306,'Общая таблица'!A:H,8,0)</f>
        <v>B</v>
      </c>
    </row>
    <row r="307" spans="1:14" x14ac:dyDescent="0.25">
      <c r="A307" s="28" t="s">
        <v>903</v>
      </c>
      <c r="B307" s="98" t="s">
        <v>904</v>
      </c>
      <c r="C307" s="30" t="s">
        <v>905</v>
      </c>
      <c r="D307" s="31">
        <f>VLOOKUP(A307,'Общая таблица'!A:D,4,0)</f>
        <v>12590</v>
      </c>
      <c r="E307" s="32" t="str">
        <f>VLOOKUP(A307,'Общая таблица'!A:E,5,0)</f>
        <v>BEST</v>
      </c>
      <c r="F307" s="32" t="s">
        <v>15</v>
      </c>
      <c r="G307" s="99">
        <f>IF(E307="GOOD",Оглавление!$G$10,IF(E307="BETTER",Оглавление!$G$11,IF(E307="BEST",Оглавление!$G$12)))</f>
        <v>0</v>
      </c>
      <c r="H307" s="99">
        <f>Оглавление!$G$14</f>
        <v>0</v>
      </c>
      <c r="I307" s="99">
        <f t="shared" si="3"/>
        <v>0</v>
      </c>
      <c r="J307" s="100">
        <f t="shared" si="4"/>
        <v>12590</v>
      </c>
      <c r="K307" s="33"/>
      <c r="L307" s="101">
        <f t="shared" si="5"/>
        <v>0</v>
      </c>
      <c r="M307" s="96">
        <f>VLOOKUP(A307,'Общая таблица'!A:G,7,0)</f>
        <v>0</v>
      </c>
      <c r="N307" s="97" t="str">
        <f>VLOOKUP(A307,'Общая таблица'!A:H,8,0)</f>
        <v>C</v>
      </c>
    </row>
    <row r="308" spans="1:14" x14ac:dyDescent="0.25">
      <c r="A308" s="28" t="s">
        <v>906</v>
      </c>
      <c r="B308" s="103"/>
      <c r="C308" s="30" t="s">
        <v>907</v>
      </c>
      <c r="D308" s="31">
        <f>VLOOKUP(A308,'Общая таблица'!A:D,4,0)</f>
        <v>63590</v>
      </c>
      <c r="E308" s="32" t="str">
        <f>VLOOKUP(A308,'Общая таблица'!A:E,5,0)</f>
        <v>BEST</v>
      </c>
      <c r="F308" s="32" t="s">
        <v>15</v>
      </c>
      <c r="G308" s="99">
        <f>IF(E308="GOOD",Оглавление!$G$10,IF(E308="BETTER",Оглавление!$G$11,IF(E308="BEST",Оглавление!$G$12)))</f>
        <v>0</v>
      </c>
      <c r="H308" s="99">
        <f>Оглавление!$G$14</f>
        <v>0</v>
      </c>
      <c r="I308" s="99">
        <f t="shared" si="3"/>
        <v>0</v>
      </c>
      <c r="J308" s="100">
        <f t="shared" si="4"/>
        <v>63590</v>
      </c>
      <c r="K308" s="33"/>
      <c r="L308" s="101">
        <f t="shared" si="5"/>
        <v>0</v>
      </c>
      <c r="M308" s="96">
        <f>VLOOKUP(A308,'Общая таблица'!A:G,7,0)</f>
        <v>0</v>
      </c>
      <c r="N308" s="97" t="str">
        <f>VLOOKUP(A308,'Общая таблица'!A:H,8,0)</f>
        <v>C</v>
      </c>
    </row>
    <row r="309" spans="1:14" x14ac:dyDescent="0.25">
      <c r="A309" s="28" t="s">
        <v>908</v>
      </c>
      <c r="B309" s="103"/>
      <c r="C309" s="30" t="s">
        <v>909</v>
      </c>
      <c r="D309" s="31">
        <f>VLOOKUP(A309,'Общая таблица'!A:D,4,0)</f>
        <v>63590</v>
      </c>
      <c r="E309" s="32" t="str">
        <f>VLOOKUP(A309,'Общая таблица'!A:E,5,0)</f>
        <v>BEST</v>
      </c>
      <c r="F309" s="32" t="s">
        <v>15</v>
      </c>
      <c r="G309" s="99">
        <f>IF(E309="GOOD",Оглавление!$G$10,IF(E309="BETTER",Оглавление!$G$11,IF(E309="BEST",Оглавление!$G$12)))</f>
        <v>0</v>
      </c>
      <c r="H309" s="99">
        <f>Оглавление!$G$14</f>
        <v>0</v>
      </c>
      <c r="I309" s="99">
        <f t="shared" si="3"/>
        <v>0</v>
      </c>
      <c r="J309" s="100">
        <f t="shared" si="4"/>
        <v>63590</v>
      </c>
      <c r="K309" s="33"/>
      <c r="L309" s="101">
        <f t="shared" si="5"/>
        <v>0</v>
      </c>
      <c r="M309" s="96">
        <f>VLOOKUP(A309,'Общая таблица'!A:G,7,0)</f>
        <v>0</v>
      </c>
      <c r="N309" s="97" t="str">
        <f>VLOOKUP(A309,'Общая таблица'!A:H,8,0)</f>
        <v>C</v>
      </c>
    </row>
    <row r="310" spans="1:14" x14ac:dyDescent="0.25">
      <c r="A310" s="28" t="s">
        <v>910</v>
      </c>
      <c r="B310" s="103"/>
      <c r="C310" s="30" t="s">
        <v>911</v>
      </c>
      <c r="D310" s="31">
        <f>VLOOKUP(A310,'Общая таблица'!A:D,4,0)</f>
        <v>25790</v>
      </c>
      <c r="E310" s="32" t="str">
        <f>VLOOKUP(A310,'Общая таблица'!A:E,5,0)</f>
        <v>BEST</v>
      </c>
      <c r="F310" s="32" t="s">
        <v>15</v>
      </c>
      <c r="G310" s="99">
        <f>IF(E310="GOOD",Оглавление!$G$10,IF(E310="BETTER",Оглавление!$G$11,IF(E310="BEST",Оглавление!$G$12)))</f>
        <v>0</v>
      </c>
      <c r="H310" s="99">
        <f>Оглавление!$G$14</f>
        <v>0</v>
      </c>
      <c r="I310" s="99">
        <f t="shared" si="3"/>
        <v>0</v>
      </c>
      <c r="J310" s="100">
        <f t="shared" si="4"/>
        <v>25790</v>
      </c>
      <c r="K310" s="33"/>
      <c r="L310" s="101">
        <f t="shared" si="5"/>
        <v>0</v>
      </c>
      <c r="M310" s="96">
        <f>VLOOKUP(A310,'Общая таблица'!A:G,7,0)</f>
        <v>0</v>
      </c>
      <c r="N310" s="97" t="str">
        <f>VLOOKUP(A310,'Общая таблица'!A:H,8,0)</f>
        <v>C</v>
      </c>
    </row>
    <row r="311" spans="1:14" x14ac:dyDescent="0.25">
      <c r="A311" s="28" t="s">
        <v>912</v>
      </c>
      <c r="B311" s="103"/>
      <c r="C311" s="30" t="s">
        <v>913</v>
      </c>
      <c r="D311" s="31">
        <f>VLOOKUP(A311,'Общая таблица'!A:D,4,0)</f>
        <v>25790</v>
      </c>
      <c r="E311" s="32" t="str">
        <f>VLOOKUP(A311,'Общая таблица'!A:E,5,0)</f>
        <v>BEST</v>
      </c>
      <c r="F311" s="32" t="s">
        <v>15</v>
      </c>
      <c r="G311" s="99">
        <f>IF(E311="GOOD",Оглавление!$G$10,IF(E311="BETTER",Оглавление!$G$11,IF(E311="BEST",Оглавление!$G$12)))</f>
        <v>0</v>
      </c>
      <c r="H311" s="99">
        <f>Оглавление!$G$14</f>
        <v>0</v>
      </c>
      <c r="I311" s="99">
        <f t="shared" si="3"/>
        <v>0</v>
      </c>
      <c r="J311" s="100">
        <f t="shared" si="4"/>
        <v>25790</v>
      </c>
      <c r="K311" s="33"/>
      <c r="L311" s="101">
        <f t="shared" si="5"/>
        <v>0</v>
      </c>
      <c r="M311" s="96">
        <f>VLOOKUP(A311,'Общая таблица'!A:G,7,0)</f>
        <v>0</v>
      </c>
      <c r="N311" s="97" t="str">
        <f>VLOOKUP(A311,'Общая таблица'!A:H,8,0)</f>
        <v>C</v>
      </c>
    </row>
    <row r="312" spans="1:14" x14ac:dyDescent="0.25">
      <c r="A312" s="28" t="s">
        <v>914</v>
      </c>
      <c r="B312" s="103"/>
      <c r="C312" s="30" t="s">
        <v>915</v>
      </c>
      <c r="D312" s="31">
        <f>VLOOKUP(A312,'Общая таблица'!A:D,4,0)</f>
        <v>64690</v>
      </c>
      <c r="E312" s="32" t="str">
        <f>VLOOKUP(A312,'Общая таблица'!A:E,5,0)</f>
        <v>BEST</v>
      </c>
      <c r="F312" s="32" t="s">
        <v>15</v>
      </c>
      <c r="G312" s="99">
        <f>IF(E312="GOOD",Оглавление!$G$10,IF(E312="BETTER",Оглавление!$G$11,IF(E312="BEST",Оглавление!$G$12)))</f>
        <v>0</v>
      </c>
      <c r="H312" s="99">
        <f>Оглавление!$G$14</f>
        <v>0</v>
      </c>
      <c r="I312" s="99">
        <f t="shared" si="3"/>
        <v>0</v>
      </c>
      <c r="J312" s="100">
        <f t="shared" si="4"/>
        <v>64690</v>
      </c>
      <c r="K312" s="33"/>
      <c r="L312" s="101">
        <f t="shared" si="5"/>
        <v>0</v>
      </c>
      <c r="M312" s="96">
        <f>VLOOKUP(A312,'Общая таблица'!A:G,7,0)</f>
        <v>0</v>
      </c>
      <c r="N312" s="97" t="str">
        <f>VLOOKUP(A312,'Общая таблица'!A:H,8,0)</f>
        <v>C</v>
      </c>
    </row>
    <row r="313" spans="1:14" x14ac:dyDescent="0.25">
      <c r="A313" s="28" t="s">
        <v>916</v>
      </c>
      <c r="B313" s="103"/>
      <c r="C313" s="30" t="s">
        <v>917</v>
      </c>
      <c r="D313" s="31">
        <f>VLOOKUP(A313,'Общая таблица'!A:D,4,0)</f>
        <v>64690</v>
      </c>
      <c r="E313" s="32" t="str">
        <f>VLOOKUP(A313,'Общая таблица'!A:E,5,0)</f>
        <v>BEST</v>
      </c>
      <c r="F313" s="32" t="s">
        <v>15</v>
      </c>
      <c r="G313" s="99">
        <f>IF(E313="GOOD",Оглавление!$G$10,IF(E313="BETTER",Оглавление!$G$11,IF(E313="BEST",Оглавление!$G$12)))</f>
        <v>0</v>
      </c>
      <c r="H313" s="99">
        <f>Оглавление!$G$14</f>
        <v>0</v>
      </c>
      <c r="I313" s="99">
        <f t="shared" si="3"/>
        <v>0</v>
      </c>
      <c r="J313" s="100">
        <f t="shared" si="4"/>
        <v>64690</v>
      </c>
      <c r="K313" s="33"/>
      <c r="L313" s="101">
        <f t="shared" si="5"/>
        <v>0</v>
      </c>
      <c r="M313" s="96">
        <f>VLOOKUP(A313,'Общая таблица'!A:G,7,0)</f>
        <v>0</v>
      </c>
      <c r="N313" s="97" t="str">
        <f>VLOOKUP(A313,'Общая таблица'!A:H,8,0)</f>
        <v>C</v>
      </c>
    </row>
    <row r="314" spans="1:14" x14ac:dyDescent="0.25">
      <c r="A314" s="28" t="s">
        <v>918</v>
      </c>
      <c r="B314" s="103"/>
      <c r="C314" s="30" t="s">
        <v>919</v>
      </c>
      <c r="D314" s="31">
        <f>VLOOKUP(A314,'Общая таблица'!A:D,4,0)</f>
        <v>22190</v>
      </c>
      <c r="E314" s="32" t="str">
        <f>VLOOKUP(A314,'Общая таблица'!A:E,5,0)</f>
        <v>BEST</v>
      </c>
      <c r="F314" s="32" t="s">
        <v>15</v>
      </c>
      <c r="G314" s="99">
        <f>IF(E314="GOOD",Оглавление!$G$10,IF(E314="BETTER",Оглавление!$G$11,IF(E314="BEST",Оглавление!$G$12)))</f>
        <v>0</v>
      </c>
      <c r="H314" s="99">
        <f>Оглавление!$G$14</f>
        <v>0</v>
      </c>
      <c r="I314" s="99">
        <f t="shared" si="3"/>
        <v>0</v>
      </c>
      <c r="J314" s="100">
        <f t="shared" si="4"/>
        <v>22190</v>
      </c>
      <c r="K314" s="33"/>
      <c r="L314" s="101">
        <f t="shared" si="5"/>
        <v>0</v>
      </c>
      <c r="M314" s="96">
        <f>VLOOKUP(A314,'Общая таблица'!A:G,7,0)</f>
        <v>0</v>
      </c>
      <c r="N314" s="97" t="str">
        <f>VLOOKUP(A314,'Общая таблица'!A:H,8,0)</f>
        <v>A</v>
      </c>
    </row>
    <row r="315" spans="1:14" x14ac:dyDescent="0.25">
      <c r="A315" s="28" t="s">
        <v>920</v>
      </c>
      <c r="B315" s="103"/>
      <c r="C315" s="30" t="s">
        <v>921</v>
      </c>
      <c r="D315" s="31">
        <f>VLOOKUP(A315,'Общая таблица'!A:D,4,0)</f>
        <v>70190</v>
      </c>
      <c r="E315" s="32" t="str">
        <f>VLOOKUP(A315,'Общая таблица'!A:E,5,0)</f>
        <v>BEST</v>
      </c>
      <c r="F315" s="32" t="s">
        <v>15</v>
      </c>
      <c r="G315" s="99">
        <f>IF(E315="GOOD",Оглавление!$G$10,IF(E315="BETTER",Оглавление!$G$11,IF(E315="BEST",Оглавление!$G$12)))</f>
        <v>0</v>
      </c>
      <c r="H315" s="99">
        <f>Оглавление!$G$14</f>
        <v>0</v>
      </c>
      <c r="I315" s="99">
        <f t="shared" si="3"/>
        <v>0</v>
      </c>
      <c r="J315" s="100">
        <f t="shared" si="4"/>
        <v>70190</v>
      </c>
      <c r="K315" s="33"/>
      <c r="L315" s="101">
        <f t="shared" si="5"/>
        <v>0</v>
      </c>
      <c r="M315" s="96">
        <f>VLOOKUP(A315,'Общая таблица'!A:G,7,0)</f>
        <v>0</v>
      </c>
      <c r="N315" s="97" t="str">
        <f>VLOOKUP(A315,'Общая таблица'!A:H,8,0)</f>
        <v>A</v>
      </c>
    </row>
    <row r="316" spans="1:14" x14ac:dyDescent="0.25">
      <c r="A316" s="28" t="s">
        <v>922</v>
      </c>
      <c r="B316" s="103"/>
      <c r="C316" s="30" t="s">
        <v>923</v>
      </c>
      <c r="D316" s="31">
        <f>VLOOKUP(A316,'Общая таблица'!A:D,4,0)</f>
        <v>2590</v>
      </c>
      <c r="E316" s="32" t="str">
        <f>VLOOKUP(A316,'Общая таблица'!A:E,5,0)</f>
        <v>BEST</v>
      </c>
      <c r="F316" s="32" t="s">
        <v>15</v>
      </c>
      <c r="G316" s="99">
        <f>IF(E316="GOOD",Оглавление!$G$10,IF(E316="BETTER",Оглавление!$G$11,IF(E316="BEST",Оглавление!$G$12)))</f>
        <v>0</v>
      </c>
      <c r="H316" s="99">
        <f>Оглавление!$G$14</f>
        <v>0</v>
      </c>
      <c r="I316" s="99">
        <f t="shared" si="3"/>
        <v>0</v>
      </c>
      <c r="J316" s="100">
        <f t="shared" si="4"/>
        <v>2590</v>
      </c>
      <c r="K316" s="33"/>
      <c r="L316" s="101">
        <f t="shared" si="5"/>
        <v>0</v>
      </c>
      <c r="M316" s="96">
        <f>VLOOKUP(A316,'Общая таблица'!A:G,7,0)</f>
        <v>0</v>
      </c>
      <c r="N316" s="97" t="str">
        <f>VLOOKUP(A316,'Общая таблица'!A:H,8,0)</f>
        <v>A</v>
      </c>
    </row>
    <row r="317" spans="1:14" x14ac:dyDescent="0.25">
      <c r="A317" s="28" t="s">
        <v>924</v>
      </c>
      <c r="B317" s="103"/>
      <c r="C317" s="30" t="s">
        <v>925</v>
      </c>
      <c r="D317" s="31">
        <f>VLOOKUP(A317,'Общая таблица'!A:D,4,0)</f>
        <v>4490</v>
      </c>
      <c r="E317" s="32" t="str">
        <f>VLOOKUP(A317,'Общая таблица'!A:E,5,0)</f>
        <v>BEST</v>
      </c>
      <c r="F317" s="32" t="s">
        <v>15</v>
      </c>
      <c r="G317" s="99">
        <f>IF(E317="GOOD",Оглавление!$G$10,IF(E317="BETTER",Оглавление!$G$11,IF(E317="BEST",Оглавление!$G$12)))</f>
        <v>0</v>
      </c>
      <c r="H317" s="99">
        <f>Оглавление!$G$14</f>
        <v>0</v>
      </c>
      <c r="I317" s="99">
        <f t="shared" si="3"/>
        <v>0</v>
      </c>
      <c r="J317" s="100">
        <f t="shared" si="4"/>
        <v>4490</v>
      </c>
      <c r="K317" s="33"/>
      <c r="L317" s="101">
        <f t="shared" si="5"/>
        <v>0</v>
      </c>
      <c r="M317" s="96">
        <f>VLOOKUP(A317,'Общая таблица'!A:G,7,0)</f>
        <v>0</v>
      </c>
      <c r="N317" s="97" t="str">
        <f>VLOOKUP(A317,'Общая таблица'!A:H,8,0)</f>
        <v>A</v>
      </c>
    </row>
    <row r="318" spans="1:14" x14ac:dyDescent="0.25">
      <c r="A318" s="28" t="s">
        <v>926</v>
      </c>
      <c r="B318" s="103"/>
      <c r="C318" s="30" t="s">
        <v>927</v>
      </c>
      <c r="D318" s="31">
        <f>VLOOKUP(A318,'Общая таблица'!A:D,4,0)</f>
        <v>4490</v>
      </c>
      <c r="E318" s="32" t="str">
        <f>VLOOKUP(A318,'Общая таблица'!A:E,5,0)</f>
        <v>BEST</v>
      </c>
      <c r="F318" s="32" t="s">
        <v>15</v>
      </c>
      <c r="G318" s="99">
        <f>IF(E318="GOOD",Оглавление!$G$10,IF(E318="BETTER",Оглавление!$G$11,IF(E318="BEST",Оглавление!$G$12)))</f>
        <v>0</v>
      </c>
      <c r="H318" s="99">
        <f>Оглавление!$G$14</f>
        <v>0</v>
      </c>
      <c r="I318" s="99">
        <f t="shared" si="3"/>
        <v>0</v>
      </c>
      <c r="J318" s="100">
        <f t="shared" si="4"/>
        <v>4490</v>
      </c>
      <c r="K318" s="33"/>
      <c r="L318" s="101">
        <f t="shared" si="5"/>
        <v>0</v>
      </c>
      <c r="M318" s="96">
        <f>VLOOKUP(A318,'Общая таблица'!A:G,7,0)</f>
        <v>0</v>
      </c>
      <c r="N318" s="97" t="str">
        <f>VLOOKUP(A318,'Общая таблица'!A:H,8,0)</f>
        <v>A</v>
      </c>
    </row>
    <row r="319" spans="1:14" x14ac:dyDescent="0.25">
      <c r="A319" s="40" t="s">
        <v>928</v>
      </c>
      <c r="B319" s="36"/>
      <c r="C319" s="30" t="s">
        <v>929</v>
      </c>
      <c r="D319" s="31">
        <f>VLOOKUP(A319,'Общая таблица'!A:D,4,0)</f>
        <v>8090</v>
      </c>
      <c r="E319" s="32" t="str">
        <f>VLOOKUP(A319,'Общая таблица'!A:E,5,0)</f>
        <v>BEST</v>
      </c>
      <c r="F319" s="32" t="s">
        <v>15</v>
      </c>
      <c r="G319" s="99">
        <f>IF(E319="GOOD",Оглавление!$G$10,IF(E319="BETTER",Оглавление!$G$11,IF(E319="BEST",Оглавление!$G$12)))</f>
        <v>0</v>
      </c>
      <c r="H319" s="99">
        <f>Оглавление!$G$14</f>
        <v>0</v>
      </c>
      <c r="I319" s="99">
        <f t="shared" si="3"/>
        <v>0</v>
      </c>
      <c r="J319" s="100">
        <f t="shared" si="4"/>
        <v>8090</v>
      </c>
      <c r="K319" s="33"/>
      <c r="L319" s="101">
        <f t="shared" si="5"/>
        <v>0</v>
      </c>
      <c r="M319" s="96">
        <f>VLOOKUP(A319,'Общая таблица'!A:G,7,0)</f>
        <v>0</v>
      </c>
      <c r="N319" s="97" t="str">
        <f>VLOOKUP(A319,'Общая таблица'!A:H,8,0)</f>
        <v>A</v>
      </c>
    </row>
    <row r="320" spans="1:14" x14ac:dyDescent="0.25">
      <c r="A320" s="28" t="s">
        <v>930</v>
      </c>
      <c r="B320" s="103"/>
      <c r="C320" s="30" t="s">
        <v>931</v>
      </c>
      <c r="D320" s="31">
        <f>VLOOKUP(A320,'Общая таблица'!A:D,4,0)</f>
        <v>7290</v>
      </c>
      <c r="E320" s="32" t="str">
        <f>VLOOKUP(A320,'Общая таблица'!A:E,5,0)</f>
        <v>BEST</v>
      </c>
      <c r="F320" s="32" t="s">
        <v>15</v>
      </c>
      <c r="G320" s="99">
        <f>IF(E320="GOOD",Оглавление!$G$10,IF(E320="BETTER",Оглавление!$G$11,IF(E320="BEST",Оглавление!$G$12)))</f>
        <v>0</v>
      </c>
      <c r="H320" s="99">
        <f>Оглавление!$G$14</f>
        <v>0</v>
      </c>
      <c r="I320" s="99">
        <f t="shared" si="3"/>
        <v>0</v>
      </c>
      <c r="J320" s="100">
        <f t="shared" si="4"/>
        <v>7290</v>
      </c>
      <c r="K320" s="33"/>
      <c r="L320" s="101">
        <f t="shared" si="5"/>
        <v>0</v>
      </c>
      <c r="M320" s="96">
        <f>VLOOKUP(A320,'Общая таблица'!A:G,7,0)</f>
        <v>0</v>
      </c>
      <c r="N320" s="97" t="str">
        <f>VLOOKUP(A320,'Общая таблица'!A:H,8,0)</f>
        <v>A</v>
      </c>
    </row>
    <row r="321" spans="1:14" x14ac:dyDescent="0.25">
      <c r="A321" s="35" t="s">
        <v>932</v>
      </c>
      <c r="B321" s="102" t="s">
        <v>933</v>
      </c>
      <c r="C321" s="30" t="s">
        <v>934</v>
      </c>
      <c r="D321" s="31">
        <f>VLOOKUP(A321,'Общая таблица'!A:D,4,0)</f>
        <v>2090</v>
      </c>
      <c r="E321" s="32" t="str">
        <f>VLOOKUP(A321,'Общая таблица'!A:E,5,0)</f>
        <v>BEST</v>
      </c>
      <c r="F321" s="32" t="s">
        <v>15</v>
      </c>
      <c r="G321" s="99">
        <f>IF(E321="GOOD",Оглавление!$G$10,IF(E321="BETTER",Оглавление!$G$11,IF(E321="BEST",Оглавление!$G$12)))</f>
        <v>0</v>
      </c>
      <c r="H321" s="99">
        <f>Оглавление!$G$14</f>
        <v>0</v>
      </c>
      <c r="I321" s="99">
        <f t="shared" si="3"/>
        <v>0</v>
      </c>
      <c r="J321" s="100">
        <f t="shared" si="4"/>
        <v>2090</v>
      </c>
      <c r="K321" s="33"/>
      <c r="L321" s="101">
        <f t="shared" si="5"/>
        <v>0</v>
      </c>
      <c r="M321" s="96">
        <f>VLOOKUP(A321,'Общая таблица'!A:G,7,0)</f>
        <v>0</v>
      </c>
      <c r="N321" s="97" t="str">
        <f>VLOOKUP(A321,'Общая таблица'!A:H,8,0)</f>
        <v>A</v>
      </c>
    </row>
    <row r="322" spans="1:14" x14ac:dyDescent="0.25">
      <c r="A322" s="35" t="s">
        <v>935</v>
      </c>
      <c r="B322" s="104"/>
      <c r="C322" s="30" t="s">
        <v>936</v>
      </c>
      <c r="D322" s="31">
        <f>VLOOKUP(A322,'Общая таблица'!A:D,4,0)</f>
        <v>3090</v>
      </c>
      <c r="E322" s="32" t="str">
        <f>VLOOKUP(A322,'Общая таблица'!A:E,5,0)</f>
        <v>BEST</v>
      </c>
      <c r="F322" s="32" t="s">
        <v>15</v>
      </c>
      <c r="G322" s="99">
        <f>IF(E322="GOOD",Оглавление!$G$10,IF(E322="BETTER",Оглавление!$G$11,IF(E322="BEST",Оглавление!$G$12)))</f>
        <v>0</v>
      </c>
      <c r="H322" s="99">
        <f>Оглавление!$G$14</f>
        <v>0</v>
      </c>
      <c r="I322" s="99">
        <f t="shared" si="3"/>
        <v>0</v>
      </c>
      <c r="J322" s="100">
        <f t="shared" si="4"/>
        <v>3090</v>
      </c>
      <c r="K322" s="33"/>
      <c r="L322" s="101">
        <f t="shared" si="5"/>
        <v>0</v>
      </c>
      <c r="M322" s="96">
        <f>VLOOKUP(A322,'Общая таблица'!A:G,7,0)</f>
        <v>0</v>
      </c>
      <c r="N322" s="97" t="str">
        <f>VLOOKUP(A322,'Общая таблица'!A:H,8,0)</f>
        <v>A</v>
      </c>
    </row>
    <row r="323" spans="1:14" x14ac:dyDescent="0.25">
      <c r="A323" s="40" t="s">
        <v>937</v>
      </c>
      <c r="B323" s="102" t="s">
        <v>938</v>
      </c>
      <c r="C323" s="30" t="s">
        <v>939</v>
      </c>
      <c r="D323" s="31">
        <f>VLOOKUP(A323,'Общая таблица'!A:D,4,0)</f>
        <v>1790</v>
      </c>
      <c r="E323" s="32" t="str">
        <f>VLOOKUP(A323,'Общая таблица'!A:E,5,0)</f>
        <v>BEST</v>
      </c>
      <c r="F323" s="32" t="s">
        <v>15</v>
      </c>
      <c r="G323" s="99">
        <f>IF(E323="GOOD",Оглавление!$G$10,IF(E323="BETTER",Оглавление!$G$11,IF(E323="BEST",Оглавление!$G$12)))</f>
        <v>0</v>
      </c>
      <c r="H323" s="99">
        <f>Оглавление!$G$14</f>
        <v>0</v>
      </c>
      <c r="I323" s="99">
        <f t="shared" si="3"/>
        <v>0</v>
      </c>
      <c r="J323" s="100">
        <f t="shared" si="4"/>
        <v>1790</v>
      </c>
      <c r="K323" s="33"/>
      <c r="L323" s="101">
        <f t="shared" si="5"/>
        <v>0</v>
      </c>
      <c r="M323" s="96">
        <f>VLOOKUP(A323,'Общая таблица'!A:G,7,0)</f>
        <v>0</v>
      </c>
      <c r="N323" s="97" t="str">
        <f>VLOOKUP(A323,'Общая таблица'!A:H,8,0)</f>
        <v>A</v>
      </c>
    </row>
    <row r="324" spans="1:14" x14ac:dyDescent="0.25">
      <c r="A324" s="28" t="s">
        <v>940</v>
      </c>
      <c r="B324" s="103"/>
      <c r="C324" s="30" t="s">
        <v>941</v>
      </c>
      <c r="D324" s="31">
        <f>VLOOKUP(A324,'Общая таблица'!A:D,4,0)</f>
        <v>9590</v>
      </c>
      <c r="E324" s="32" t="str">
        <f>VLOOKUP(A324,'Общая таблица'!A:E,5,0)</f>
        <v>BEST</v>
      </c>
      <c r="F324" s="32" t="s">
        <v>15</v>
      </c>
      <c r="G324" s="99">
        <f>IF(E324="GOOD",Оглавление!$G$10,IF(E324="BETTER",Оглавление!$G$11,IF(E324="BEST",Оглавление!$G$12)))</f>
        <v>0</v>
      </c>
      <c r="H324" s="99">
        <f>Оглавление!$G$14</f>
        <v>0</v>
      </c>
      <c r="I324" s="99">
        <f t="shared" si="3"/>
        <v>0</v>
      </c>
      <c r="J324" s="100">
        <f t="shared" si="4"/>
        <v>9590</v>
      </c>
      <c r="K324" s="33"/>
      <c r="L324" s="101">
        <f t="shared" si="5"/>
        <v>0</v>
      </c>
      <c r="M324" s="96">
        <f>VLOOKUP(A324,'Общая таблица'!A:G,7,0)</f>
        <v>0</v>
      </c>
      <c r="N324" s="97" t="str">
        <f>VLOOKUP(A324,'Общая таблица'!A:H,8,0)</f>
        <v>A</v>
      </c>
    </row>
    <row r="325" spans="1:14" x14ac:dyDescent="0.25">
      <c r="A325" s="28" t="s">
        <v>942</v>
      </c>
      <c r="B325" s="103"/>
      <c r="C325" s="30" t="s">
        <v>943</v>
      </c>
      <c r="D325" s="31">
        <f>VLOOKUP(A325,'Общая таблица'!A:D,4,0)</f>
        <v>19290</v>
      </c>
      <c r="E325" s="32" t="str">
        <f>VLOOKUP(A325,'Общая таблица'!A:E,5,0)</f>
        <v>BEST</v>
      </c>
      <c r="F325" s="32" t="s">
        <v>15</v>
      </c>
      <c r="G325" s="99">
        <f>IF(E325="GOOD",Оглавление!$G$10,IF(E325="BETTER",Оглавление!$G$11,IF(E325="BEST",Оглавление!$G$12)))</f>
        <v>0</v>
      </c>
      <c r="H325" s="99">
        <f>Оглавление!$G$14</f>
        <v>0</v>
      </c>
      <c r="I325" s="99">
        <f t="shared" si="3"/>
        <v>0</v>
      </c>
      <c r="J325" s="100">
        <f t="shared" si="4"/>
        <v>19290</v>
      </c>
      <c r="K325" s="33"/>
      <c r="L325" s="101">
        <f t="shared" si="5"/>
        <v>0</v>
      </c>
      <c r="M325" s="96">
        <f>VLOOKUP(A325,'Общая таблица'!A:G,7,0)</f>
        <v>0</v>
      </c>
      <c r="N325" s="97" t="str">
        <f>VLOOKUP(A325,'Общая таблица'!A:H,8,0)</f>
        <v>A</v>
      </c>
    </row>
    <row r="326" spans="1:14" x14ac:dyDescent="0.25">
      <c r="A326" s="28" t="s">
        <v>944</v>
      </c>
      <c r="B326" s="103"/>
      <c r="C326" s="30" t="s">
        <v>945</v>
      </c>
      <c r="D326" s="31">
        <f>VLOOKUP(A326,'Общая таблица'!A:D,4,0)</f>
        <v>15590</v>
      </c>
      <c r="E326" s="32" t="str">
        <f>VLOOKUP(A326,'Общая таблица'!A:E,5,0)</f>
        <v>BEST</v>
      </c>
      <c r="F326" s="32" t="s">
        <v>15</v>
      </c>
      <c r="G326" s="99">
        <f>IF(E326="GOOD",Оглавление!$G$10,IF(E326="BETTER",Оглавление!$G$11,IF(E326="BEST",Оглавление!$G$12)))</f>
        <v>0</v>
      </c>
      <c r="H326" s="99">
        <f>Оглавление!$G$14</f>
        <v>0</v>
      </c>
      <c r="I326" s="99">
        <f t="shared" si="3"/>
        <v>0</v>
      </c>
      <c r="J326" s="100">
        <f t="shared" si="4"/>
        <v>15590</v>
      </c>
      <c r="K326" s="33"/>
      <c r="L326" s="101">
        <f t="shared" si="5"/>
        <v>0</v>
      </c>
      <c r="M326" s="96">
        <f>VLOOKUP(A326,'Общая таблица'!A:G,7,0)</f>
        <v>0</v>
      </c>
      <c r="N326" s="97" t="str">
        <f>VLOOKUP(A326,'Общая таблица'!A:H,8,0)</f>
        <v>A</v>
      </c>
    </row>
    <row r="327" spans="1:14" x14ac:dyDescent="0.25">
      <c r="A327" s="40" t="s">
        <v>946</v>
      </c>
      <c r="B327" s="36"/>
      <c r="C327" s="30" t="s">
        <v>947</v>
      </c>
      <c r="D327" s="31">
        <f>VLOOKUP(A327,'Общая таблица'!A:D,4,0)</f>
        <v>4190</v>
      </c>
      <c r="E327" s="32" t="str">
        <f>VLOOKUP(A327,'Общая таблица'!A:E,5,0)</f>
        <v>BEST</v>
      </c>
      <c r="F327" s="32" t="s">
        <v>15</v>
      </c>
      <c r="G327" s="99">
        <f>IF(E327="GOOD",Оглавление!$G$10,IF(E327="BETTER",Оглавление!$G$11,IF(E327="BEST",Оглавление!$G$12)))</f>
        <v>0</v>
      </c>
      <c r="H327" s="99">
        <f>Оглавление!$G$14</f>
        <v>0</v>
      </c>
      <c r="I327" s="99">
        <f t="shared" si="3"/>
        <v>0</v>
      </c>
      <c r="J327" s="100">
        <f t="shared" si="4"/>
        <v>4190</v>
      </c>
      <c r="K327" s="33"/>
      <c r="L327" s="101">
        <f t="shared" si="5"/>
        <v>0</v>
      </c>
      <c r="M327" s="96">
        <f>VLOOKUP(A327,'Общая таблица'!A:G,7,0)</f>
        <v>0</v>
      </c>
      <c r="N327" s="97" t="str">
        <f>VLOOKUP(A327,'Общая таблица'!A:H,8,0)</f>
        <v>A</v>
      </c>
    </row>
    <row r="328" spans="1:14" x14ac:dyDescent="0.25">
      <c r="A328" s="28" t="s">
        <v>948</v>
      </c>
      <c r="B328" s="103"/>
      <c r="C328" s="30" t="s">
        <v>949</v>
      </c>
      <c r="D328" s="31">
        <f>VLOOKUP(A328,'Общая таблица'!A:D,4,0)</f>
        <v>7890</v>
      </c>
      <c r="E328" s="32" t="str">
        <f>VLOOKUP(A328,'Общая таблица'!A:E,5,0)</f>
        <v>BEST</v>
      </c>
      <c r="F328" s="32" t="s">
        <v>15</v>
      </c>
      <c r="G328" s="99">
        <f>IF(E328="GOOD",Оглавление!$G$10,IF(E328="BETTER",Оглавление!$G$11,IF(E328="BEST",Оглавление!$G$12)))</f>
        <v>0</v>
      </c>
      <c r="H328" s="99">
        <f>Оглавление!$G$14</f>
        <v>0</v>
      </c>
      <c r="I328" s="99">
        <f t="shared" si="3"/>
        <v>0</v>
      </c>
      <c r="J328" s="100">
        <f t="shared" si="4"/>
        <v>7890</v>
      </c>
      <c r="K328" s="33"/>
      <c r="L328" s="101">
        <f t="shared" si="5"/>
        <v>0</v>
      </c>
      <c r="M328" s="96">
        <f>VLOOKUP(A328,'Общая таблица'!A:G,7,0)</f>
        <v>0</v>
      </c>
      <c r="N328" s="97" t="str">
        <f>VLOOKUP(A328,'Общая таблица'!A:H,8,0)</f>
        <v>A</v>
      </c>
    </row>
    <row r="329" spans="1:14" x14ac:dyDescent="0.25">
      <c r="A329" s="28" t="s">
        <v>950</v>
      </c>
      <c r="B329" s="103"/>
      <c r="C329" s="30" t="s">
        <v>951</v>
      </c>
      <c r="D329" s="31">
        <f>VLOOKUP(A329,'Общая таблица'!A:D,4,0)</f>
        <v>5390</v>
      </c>
      <c r="E329" s="32" t="str">
        <f>VLOOKUP(A329,'Общая таблица'!A:E,5,0)</f>
        <v>BEST</v>
      </c>
      <c r="F329" s="32" t="s">
        <v>15</v>
      </c>
      <c r="G329" s="99">
        <f>IF(E329="GOOD",Оглавление!$G$10,IF(E329="BETTER",Оглавление!$G$11,IF(E329="BEST",Оглавление!$G$12)))</f>
        <v>0</v>
      </c>
      <c r="H329" s="99">
        <f>Оглавление!$G$14</f>
        <v>0</v>
      </c>
      <c r="I329" s="99">
        <f t="shared" si="3"/>
        <v>0</v>
      </c>
      <c r="J329" s="100">
        <f t="shared" si="4"/>
        <v>5390</v>
      </c>
      <c r="K329" s="33"/>
      <c r="L329" s="101">
        <f t="shared" si="5"/>
        <v>0</v>
      </c>
      <c r="M329" s="96">
        <f>VLOOKUP(A329,'Общая таблица'!A:G,7,0)</f>
        <v>0</v>
      </c>
      <c r="N329" s="97" t="str">
        <f>VLOOKUP(A329,'Общая таблица'!A:H,8,0)</f>
        <v>A</v>
      </c>
    </row>
    <row r="330" spans="1:14" x14ac:dyDescent="0.25">
      <c r="A330" s="35" t="s">
        <v>952</v>
      </c>
      <c r="B330" s="102" t="s">
        <v>953</v>
      </c>
      <c r="C330" s="30" t="s">
        <v>954</v>
      </c>
      <c r="D330" s="31">
        <f>VLOOKUP(A330,'Общая таблица'!A:D,4,0)</f>
        <v>2890</v>
      </c>
      <c r="E330" s="32" t="str">
        <f>VLOOKUP(A330,'Общая таблица'!A:E,5,0)</f>
        <v>BEST</v>
      </c>
      <c r="F330" s="32" t="s">
        <v>15</v>
      </c>
      <c r="G330" s="99">
        <f>IF(E330="GOOD",Оглавление!$G$10,IF(E330="BETTER",Оглавление!$G$11,IF(E330="BEST",Оглавление!$G$12)))</f>
        <v>0</v>
      </c>
      <c r="H330" s="99">
        <f>Оглавление!$G$14</f>
        <v>0</v>
      </c>
      <c r="I330" s="99">
        <f t="shared" si="3"/>
        <v>0</v>
      </c>
      <c r="J330" s="100">
        <f t="shared" si="4"/>
        <v>2890</v>
      </c>
      <c r="K330" s="33"/>
      <c r="L330" s="101">
        <f t="shared" si="5"/>
        <v>0</v>
      </c>
      <c r="M330" s="96">
        <f>VLOOKUP(A330,'Общая таблица'!A:G,7,0)</f>
        <v>0</v>
      </c>
      <c r="N330" s="97" t="str">
        <f>VLOOKUP(A330,'Общая таблица'!A:H,8,0)</f>
        <v>A</v>
      </c>
    </row>
    <row r="331" spans="1:14" x14ac:dyDescent="0.25">
      <c r="A331" s="40" t="s">
        <v>955</v>
      </c>
      <c r="B331" s="102" t="s">
        <v>956</v>
      </c>
      <c r="C331" s="30" t="s">
        <v>957</v>
      </c>
      <c r="D331" s="31">
        <f>VLOOKUP(A331,'Общая таблица'!A:D,4,0)</f>
        <v>2490</v>
      </c>
      <c r="E331" s="32" t="str">
        <f>VLOOKUP(A331,'Общая таблица'!A:E,5,0)</f>
        <v>BEST</v>
      </c>
      <c r="F331" s="32" t="s">
        <v>15</v>
      </c>
      <c r="G331" s="99">
        <f>IF(E331="GOOD",Оглавление!$G$10,IF(E331="BETTER",Оглавление!$G$11,IF(E331="BEST",Оглавление!$G$12)))</f>
        <v>0</v>
      </c>
      <c r="H331" s="99">
        <f>Оглавление!$G$14</f>
        <v>0</v>
      </c>
      <c r="I331" s="99">
        <f t="shared" si="3"/>
        <v>0</v>
      </c>
      <c r="J331" s="100">
        <f t="shared" si="4"/>
        <v>2490</v>
      </c>
      <c r="K331" s="33"/>
      <c r="L331" s="101">
        <f t="shared" si="5"/>
        <v>0</v>
      </c>
      <c r="M331" s="96">
        <f>VLOOKUP(A331,'Общая таблица'!A:G,7,0)</f>
        <v>0</v>
      </c>
      <c r="N331" s="97" t="str">
        <f>VLOOKUP(A331,'Общая таблица'!A:H,8,0)</f>
        <v>A</v>
      </c>
    </row>
    <row r="332" spans="1:14" x14ac:dyDescent="0.25">
      <c r="A332" s="40" t="s">
        <v>958</v>
      </c>
      <c r="B332" s="102" t="s">
        <v>959</v>
      </c>
      <c r="C332" s="30" t="s">
        <v>960</v>
      </c>
      <c r="D332" s="31">
        <f>VLOOKUP(A332,'Общая таблица'!A:D,4,0)</f>
        <v>3890</v>
      </c>
      <c r="E332" s="32" t="str">
        <f>VLOOKUP(A332,'Общая таблица'!A:E,5,0)</f>
        <v>BEST</v>
      </c>
      <c r="F332" s="32" t="s">
        <v>15</v>
      </c>
      <c r="G332" s="99">
        <f>IF(E332="GOOD",Оглавление!$G$10,IF(E332="BETTER",Оглавление!$G$11,IF(E332="BEST",Оглавление!$G$12)))</f>
        <v>0</v>
      </c>
      <c r="H332" s="99">
        <f>Оглавление!$G$14</f>
        <v>0</v>
      </c>
      <c r="I332" s="99">
        <f t="shared" si="3"/>
        <v>0</v>
      </c>
      <c r="J332" s="100">
        <f t="shared" si="4"/>
        <v>3890</v>
      </c>
      <c r="K332" s="33"/>
      <c r="L332" s="101">
        <f t="shared" si="5"/>
        <v>0</v>
      </c>
      <c r="M332" s="96">
        <f>VLOOKUP(A332,'Общая таблица'!A:G,7,0)</f>
        <v>0</v>
      </c>
      <c r="N332" s="97" t="str">
        <f>VLOOKUP(A332,'Общая таблица'!A:H,8,0)</f>
        <v>A</v>
      </c>
    </row>
    <row r="333" spans="1:14" x14ac:dyDescent="0.25">
      <c r="A333" s="35" t="s">
        <v>961</v>
      </c>
      <c r="B333" s="103"/>
      <c r="C333" s="30" t="s">
        <v>962</v>
      </c>
      <c r="D333" s="31">
        <f>VLOOKUP(A333,'Общая таблица'!A:D,4,0)</f>
        <v>8890</v>
      </c>
      <c r="E333" s="32" t="str">
        <f>VLOOKUP(A333,'Общая таблица'!A:E,5,0)</f>
        <v>BEST</v>
      </c>
      <c r="F333" s="32" t="s">
        <v>15</v>
      </c>
      <c r="G333" s="99">
        <f>IF(E333="GOOD",Оглавление!$G$10,IF(E333="BETTER",Оглавление!$G$11,IF(E333="BEST",Оглавление!$G$12)))</f>
        <v>0</v>
      </c>
      <c r="H333" s="99">
        <f>Оглавление!$G$14</f>
        <v>0</v>
      </c>
      <c r="I333" s="99">
        <f t="shared" si="3"/>
        <v>0</v>
      </c>
      <c r="J333" s="100">
        <f t="shared" si="4"/>
        <v>8890</v>
      </c>
      <c r="K333" s="33"/>
      <c r="L333" s="101">
        <f t="shared" si="5"/>
        <v>0</v>
      </c>
      <c r="M333" s="96">
        <f>VLOOKUP(A333,'Общая таблица'!A:G,7,0)</f>
        <v>0</v>
      </c>
      <c r="N333" s="97" t="str">
        <f>VLOOKUP(A333,'Общая таблица'!A:H,8,0)</f>
        <v>A</v>
      </c>
    </row>
    <row r="334" spans="1:14" x14ac:dyDescent="0.25">
      <c r="A334" s="40" t="s">
        <v>963</v>
      </c>
      <c r="B334" s="102" t="s">
        <v>964</v>
      </c>
      <c r="C334" s="30" t="s">
        <v>965</v>
      </c>
      <c r="D334" s="31">
        <f>VLOOKUP(A334,'Общая таблица'!A:D,4,0)</f>
        <v>3690</v>
      </c>
      <c r="E334" s="32" t="str">
        <f>VLOOKUP(A334,'Общая таблица'!A:E,5,0)</f>
        <v>BEST</v>
      </c>
      <c r="F334" s="32" t="s">
        <v>15</v>
      </c>
      <c r="G334" s="99">
        <f>IF(E334="GOOD",Оглавление!$G$10,IF(E334="BETTER",Оглавление!$G$11,IF(E334="BEST",Оглавление!$G$12)))</f>
        <v>0</v>
      </c>
      <c r="H334" s="99">
        <f>Оглавление!$G$14</f>
        <v>0</v>
      </c>
      <c r="I334" s="99">
        <f t="shared" si="3"/>
        <v>0</v>
      </c>
      <c r="J334" s="100">
        <f t="shared" si="4"/>
        <v>3690</v>
      </c>
      <c r="K334" s="33"/>
      <c r="L334" s="101">
        <f t="shared" si="5"/>
        <v>0</v>
      </c>
      <c r="M334" s="96">
        <f>VLOOKUP(A334,'Общая таблица'!A:G,7,0)</f>
        <v>0</v>
      </c>
      <c r="N334" s="97" t="str">
        <f>VLOOKUP(A334,'Общая таблица'!A:H,8,0)</f>
        <v>A</v>
      </c>
    </row>
    <row r="335" spans="1:14" x14ac:dyDescent="0.25">
      <c r="A335" s="40" t="s">
        <v>966</v>
      </c>
      <c r="B335" s="102" t="s">
        <v>967</v>
      </c>
      <c r="C335" s="30" t="s">
        <v>968</v>
      </c>
      <c r="D335" s="31">
        <f>VLOOKUP(A335,'Общая таблица'!A:D,4,0)</f>
        <v>4290</v>
      </c>
      <c r="E335" s="32" t="str">
        <f>VLOOKUP(A335,'Общая таблица'!A:E,5,0)</f>
        <v>BEST</v>
      </c>
      <c r="F335" s="32" t="s">
        <v>15</v>
      </c>
      <c r="G335" s="99">
        <f>IF(E335="GOOD",Оглавление!$G$10,IF(E335="BETTER",Оглавление!$G$11,IF(E335="BEST",Оглавление!$G$12)))</f>
        <v>0</v>
      </c>
      <c r="H335" s="99">
        <f>Оглавление!$G$14</f>
        <v>0</v>
      </c>
      <c r="I335" s="99">
        <f t="shared" si="3"/>
        <v>0</v>
      </c>
      <c r="J335" s="100">
        <f t="shared" si="4"/>
        <v>4290</v>
      </c>
      <c r="K335" s="33"/>
      <c r="L335" s="101">
        <f t="shared" si="5"/>
        <v>0</v>
      </c>
      <c r="M335" s="96">
        <f>VLOOKUP(A335,'Общая таблица'!A:G,7,0)</f>
        <v>0</v>
      </c>
      <c r="N335" s="97" t="str">
        <f>VLOOKUP(A335,'Общая таблица'!A:H,8,0)</f>
        <v>A</v>
      </c>
    </row>
    <row r="336" spans="1:14" x14ac:dyDescent="0.25">
      <c r="A336" s="40" t="s">
        <v>969</v>
      </c>
      <c r="B336" s="36"/>
      <c r="C336" s="30" t="s">
        <v>970</v>
      </c>
      <c r="D336" s="31">
        <f>VLOOKUP(A336,'Общая таблица'!A:D,4,0)</f>
        <v>13390</v>
      </c>
      <c r="E336" s="32" t="str">
        <f>VLOOKUP(A336,'Общая таблица'!A:E,5,0)</f>
        <v>BEST</v>
      </c>
      <c r="F336" s="32" t="s">
        <v>15</v>
      </c>
      <c r="G336" s="99">
        <f>IF(E336="GOOD",Оглавление!$G$10,IF(E336="BETTER",Оглавление!$G$11,IF(E336="BEST",Оглавление!$G$12)))</f>
        <v>0</v>
      </c>
      <c r="H336" s="99">
        <f>Оглавление!$G$14</f>
        <v>0</v>
      </c>
      <c r="I336" s="99">
        <f t="shared" si="3"/>
        <v>0</v>
      </c>
      <c r="J336" s="100">
        <f t="shared" si="4"/>
        <v>13390</v>
      </c>
      <c r="K336" s="33"/>
      <c r="L336" s="101">
        <f t="shared" si="5"/>
        <v>0</v>
      </c>
      <c r="M336" s="96">
        <f>VLOOKUP(A336,'Общая таблица'!A:G,7,0)</f>
        <v>0</v>
      </c>
      <c r="N336" s="97" t="str">
        <f>VLOOKUP(A336,'Общая таблица'!A:H,8,0)</f>
        <v>A</v>
      </c>
    </row>
    <row r="337" spans="1:14" x14ac:dyDescent="0.25">
      <c r="A337" s="28" t="s">
        <v>971</v>
      </c>
      <c r="B337" s="103"/>
      <c r="C337" s="30" t="s">
        <v>972</v>
      </c>
      <c r="D337" s="31">
        <f>VLOOKUP(A337,'Общая таблица'!A:D,4,0)</f>
        <v>22690</v>
      </c>
      <c r="E337" s="32" t="str">
        <f>VLOOKUP(A337,'Общая таблица'!A:E,5,0)</f>
        <v>BEST</v>
      </c>
      <c r="F337" s="32" t="s">
        <v>15</v>
      </c>
      <c r="G337" s="99">
        <f>IF(E337="GOOD",Оглавление!$G$10,IF(E337="BETTER",Оглавление!$G$11,IF(E337="BEST",Оглавление!$G$12)))</f>
        <v>0</v>
      </c>
      <c r="H337" s="99">
        <f>Оглавление!$G$14</f>
        <v>0</v>
      </c>
      <c r="I337" s="99">
        <f t="shared" si="3"/>
        <v>0</v>
      </c>
      <c r="J337" s="100">
        <f t="shared" si="4"/>
        <v>22690</v>
      </c>
      <c r="K337" s="33"/>
      <c r="L337" s="101">
        <f t="shared" si="5"/>
        <v>0</v>
      </c>
      <c r="M337" s="96">
        <f>VLOOKUP(A337,'Общая таблица'!A:G,7,0)</f>
        <v>0</v>
      </c>
      <c r="N337" s="97" t="str">
        <f>VLOOKUP(A337,'Общая таблица'!A:H,8,0)</f>
        <v>A</v>
      </c>
    </row>
    <row r="338" spans="1:14" x14ac:dyDescent="0.25">
      <c r="A338" s="40" t="s">
        <v>973</v>
      </c>
      <c r="B338" s="102" t="s">
        <v>974</v>
      </c>
      <c r="C338" s="30" t="s">
        <v>975</v>
      </c>
      <c r="D338" s="31">
        <f>VLOOKUP(A338,'Общая таблица'!A:D,4,0)</f>
        <v>14690</v>
      </c>
      <c r="E338" s="32" t="str">
        <f>VLOOKUP(A338,'Общая таблица'!A:E,5,0)</f>
        <v>BEST</v>
      </c>
      <c r="F338" s="32" t="s">
        <v>15</v>
      </c>
      <c r="G338" s="99">
        <f>IF(E338="GOOD",Оглавление!$G$10,IF(E338="BETTER",Оглавление!$G$11,IF(E338="BEST",Оглавление!$G$12)))</f>
        <v>0</v>
      </c>
      <c r="H338" s="99">
        <f>Оглавление!$G$14</f>
        <v>0</v>
      </c>
      <c r="I338" s="99">
        <f t="shared" si="3"/>
        <v>0</v>
      </c>
      <c r="J338" s="100">
        <f t="shared" si="4"/>
        <v>14690</v>
      </c>
      <c r="K338" s="33"/>
      <c r="L338" s="101">
        <f t="shared" si="5"/>
        <v>0</v>
      </c>
      <c r="M338" s="96">
        <f>VLOOKUP(A338,'Общая таблица'!A:G,7,0)</f>
        <v>0</v>
      </c>
      <c r="N338" s="97" t="str">
        <f>VLOOKUP(A338,'Общая таблица'!A:H,8,0)</f>
        <v>A</v>
      </c>
    </row>
    <row r="339" spans="1:14" x14ac:dyDescent="0.25">
      <c r="A339" s="40" t="s">
        <v>976</v>
      </c>
      <c r="B339" s="102" t="s">
        <v>977</v>
      </c>
      <c r="C339" s="30" t="s">
        <v>978</v>
      </c>
      <c r="D339" s="31">
        <f>VLOOKUP(A339,'Общая таблица'!A:D,4,0)</f>
        <v>31390</v>
      </c>
      <c r="E339" s="32" t="str">
        <f>VLOOKUP(A339,'Общая таблица'!A:E,5,0)</f>
        <v>BEST</v>
      </c>
      <c r="F339" s="32" t="s">
        <v>15</v>
      </c>
      <c r="G339" s="99">
        <f>IF(E339="GOOD",Оглавление!$G$10,IF(E339="BETTER",Оглавление!$G$11,IF(E339="BEST",Оглавление!$G$12)))</f>
        <v>0</v>
      </c>
      <c r="H339" s="99">
        <f>Оглавление!$G$14</f>
        <v>0</v>
      </c>
      <c r="I339" s="99">
        <f t="shared" si="3"/>
        <v>0</v>
      </c>
      <c r="J339" s="100">
        <f t="shared" si="4"/>
        <v>31390</v>
      </c>
      <c r="K339" s="33"/>
      <c r="L339" s="101">
        <f t="shared" si="5"/>
        <v>0</v>
      </c>
      <c r="M339" s="96">
        <f>VLOOKUP(A339,'Общая таблица'!A:G,7,0)</f>
        <v>0</v>
      </c>
      <c r="N339" s="97" t="str">
        <f>VLOOKUP(A339,'Общая таблица'!A:H,8,0)</f>
        <v>A</v>
      </c>
    </row>
    <row r="340" spans="1:14" x14ac:dyDescent="0.25">
      <c r="A340" s="28" t="s">
        <v>979</v>
      </c>
      <c r="B340" s="103"/>
      <c r="C340" s="30" t="s">
        <v>980</v>
      </c>
      <c r="D340" s="31">
        <f>VLOOKUP(A340,'Общая таблица'!A:D,4,0)</f>
        <v>7090</v>
      </c>
      <c r="E340" s="32" t="str">
        <f>VLOOKUP(A340,'Общая таблица'!A:E,5,0)</f>
        <v>BEST</v>
      </c>
      <c r="F340" s="32" t="s">
        <v>15</v>
      </c>
      <c r="G340" s="99">
        <f>IF(E340="GOOD",Оглавление!$G$10,IF(E340="BETTER",Оглавление!$G$11,IF(E340="BEST",Оглавление!$G$12)))</f>
        <v>0</v>
      </c>
      <c r="H340" s="99">
        <f>Оглавление!$G$14</f>
        <v>0</v>
      </c>
      <c r="I340" s="99">
        <f t="shared" si="3"/>
        <v>0</v>
      </c>
      <c r="J340" s="100">
        <f t="shared" si="4"/>
        <v>7090</v>
      </c>
      <c r="K340" s="33"/>
      <c r="L340" s="101">
        <f t="shared" si="5"/>
        <v>0</v>
      </c>
      <c r="M340" s="96">
        <f>VLOOKUP(A340,'Общая таблица'!A:G,7,0)</f>
        <v>0</v>
      </c>
      <c r="N340" s="97" t="str">
        <f>VLOOKUP(A340,'Общая таблица'!A:H,8,0)</f>
        <v>A</v>
      </c>
    </row>
    <row r="341" spans="1:14" x14ac:dyDescent="0.25">
      <c r="A341" s="28" t="s">
        <v>981</v>
      </c>
      <c r="B341" s="103"/>
      <c r="C341" s="30" t="s">
        <v>982</v>
      </c>
      <c r="D341" s="31">
        <f>VLOOKUP(A341,'Общая таблица'!A:D,4,0)</f>
        <v>10490</v>
      </c>
      <c r="E341" s="32" t="str">
        <f>VLOOKUP(A341,'Общая таблица'!A:E,5,0)</f>
        <v>BEST</v>
      </c>
      <c r="F341" s="32" t="s">
        <v>15</v>
      </c>
      <c r="G341" s="99">
        <f>IF(E341="GOOD",Оглавление!$G$10,IF(E341="BETTER",Оглавление!$G$11,IF(E341="BEST",Оглавление!$G$12)))</f>
        <v>0</v>
      </c>
      <c r="H341" s="99">
        <f>Оглавление!$G$14</f>
        <v>0</v>
      </c>
      <c r="I341" s="99">
        <f t="shared" si="3"/>
        <v>0</v>
      </c>
      <c r="J341" s="100">
        <f t="shared" si="4"/>
        <v>10490</v>
      </c>
      <c r="K341" s="33"/>
      <c r="L341" s="101">
        <f t="shared" si="5"/>
        <v>0</v>
      </c>
      <c r="M341" s="96">
        <f>VLOOKUP(A341,'Общая таблица'!A:G,7,0)</f>
        <v>0</v>
      </c>
      <c r="N341" s="97" t="str">
        <f>VLOOKUP(A341,'Общая таблица'!A:H,8,0)</f>
        <v>A</v>
      </c>
    </row>
    <row r="342" spans="1:14" x14ac:dyDescent="0.25">
      <c r="A342" s="35" t="s">
        <v>983</v>
      </c>
      <c r="B342" s="102" t="s">
        <v>984</v>
      </c>
      <c r="C342" s="30" t="s">
        <v>985</v>
      </c>
      <c r="D342" s="31">
        <f>VLOOKUP(A342,'Общая таблица'!A:D,4,0)</f>
        <v>7890</v>
      </c>
      <c r="E342" s="32" t="str">
        <f>VLOOKUP(A342,'Общая таблица'!A:E,5,0)</f>
        <v>BEST</v>
      </c>
      <c r="F342" s="32" t="s">
        <v>15</v>
      </c>
      <c r="G342" s="99">
        <f>IF(E342="GOOD",Оглавление!$G$10,IF(E342="BETTER",Оглавление!$G$11,IF(E342="BEST",Оглавление!$G$12)))</f>
        <v>0</v>
      </c>
      <c r="H342" s="99">
        <f>Оглавление!$G$14</f>
        <v>0</v>
      </c>
      <c r="I342" s="99">
        <f t="shared" si="3"/>
        <v>0</v>
      </c>
      <c r="J342" s="100">
        <f t="shared" si="4"/>
        <v>7890</v>
      </c>
      <c r="K342" s="33"/>
      <c r="L342" s="101">
        <f t="shared" si="5"/>
        <v>0</v>
      </c>
      <c r="M342" s="96">
        <f>VLOOKUP(A342,'Общая таблица'!A:G,7,0)</f>
        <v>0</v>
      </c>
      <c r="N342" s="97" t="str">
        <f>VLOOKUP(A342,'Общая таблица'!A:H,8,0)</f>
        <v>A</v>
      </c>
    </row>
    <row r="343" spans="1:14" x14ac:dyDescent="0.25">
      <c r="A343" s="28" t="s">
        <v>986</v>
      </c>
      <c r="B343" s="98" t="s">
        <v>987</v>
      </c>
      <c r="C343" s="30" t="s">
        <v>988</v>
      </c>
      <c r="D343" s="31">
        <f>VLOOKUP(A343,'Общая таблица'!A:D,4,0)</f>
        <v>7890</v>
      </c>
      <c r="E343" s="32" t="str">
        <f>VLOOKUP(A343,'Общая таблица'!A:E,5,0)</f>
        <v>BEST</v>
      </c>
      <c r="F343" s="32" t="s">
        <v>15</v>
      </c>
      <c r="G343" s="99">
        <f>IF(E343="GOOD",Оглавление!$G$10,IF(E343="BETTER",Оглавление!$G$11,IF(E343="BEST",Оглавление!$G$12)))</f>
        <v>0</v>
      </c>
      <c r="H343" s="99">
        <f>Оглавление!$G$14</f>
        <v>0</v>
      </c>
      <c r="I343" s="99">
        <f t="shared" si="3"/>
        <v>0</v>
      </c>
      <c r="J343" s="100">
        <f t="shared" si="4"/>
        <v>7890</v>
      </c>
      <c r="K343" s="33"/>
      <c r="L343" s="101">
        <f t="shared" si="5"/>
        <v>0</v>
      </c>
      <c r="M343" s="96">
        <f>VLOOKUP(A343,'Общая таблица'!A:G,7,0)</f>
        <v>0</v>
      </c>
      <c r="N343" s="97" t="str">
        <f>VLOOKUP(A343,'Общая таблица'!A:H,8,0)</f>
        <v>A</v>
      </c>
    </row>
    <row r="344" spans="1:14" x14ac:dyDescent="0.25">
      <c r="A344" s="40" t="s">
        <v>989</v>
      </c>
      <c r="B344" s="102" t="s">
        <v>990</v>
      </c>
      <c r="C344" s="30" t="s">
        <v>991</v>
      </c>
      <c r="D344" s="31">
        <f>VLOOKUP(A344,'Общая таблица'!A:D,4,0)</f>
        <v>18490</v>
      </c>
      <c r="E344" s="32" t="str">
        <f>VLOOKUP(A344,'Общая таблица'!A:E,5,0)</f>
        <v>BEST</v>
      </c>
      <c r="F344" s="32" t="s">
        <v>15</v>
      </c>
      <c r="G344" s="99">
        <f>IF(E344="GOOD",Оглавление!$G$10,IF(E344="BETTER",Оглавление!$G$11,IF(E344="BEST",Оглавление!$G$12)))</f>
        <v>0</v>
      </c>
      <c r="H344" s="99">
        <f>Оглавление!$G$14</f>
        <v>0</v>
      </c>
      <c r="I344" s="99">
        <f t="shared" si="3"/>
        <v>0</v>
      </c>
      <c r="J344" s="100">
        <f t="shared" si="4"/>
        <v>18490</v>
      </c>
      <c r="K344" s="33"/>
      <c r="L344" s="101">
        <f t="shared" si="5"/>
        <v>0</v>
      </c>
      <c r="M344" s="96">
        <f>VLOOKUP(A344,'Общая таблица'!A:G,7,0)</f>
        <v>0</v>
      </c>
      <c r="N344" s="97" t="str">
        <f>VLOOKUP(A344,'Общая таблица'!A:H,8,0)</f>
        <v>A</v>
      </c>
    </row>
    <row r="345" spans="1:14" x14ac:dyDescent="0.25">
      <c r="A345" s="40" t="s">
        <v>992</v>
      </c>
      <c r="B345" s="102" t="s">
        <v>993</v>
      </c>
      <c r="C345" s="30" t="s">
        <v>994</v>
      </c>
      <c r="D345" s="31">
        <f>VLOOKUP(A345,'Общая таблица'!A:D,4,0)</f>
        <v>14690</v>
      </c>
      <c r="E345" s="32" t="str">
        <f>VLOOKUP(A345,'Общая таблица'!A:E,5,0)</f>
        <v>BEST</v>
      </c>
      <c r="F345" s="32" t="s">
        <v>15</v>
      </c>
      <c r="G345" s="99">
        <f>IF(E345="GOOD",Оглавление!$G$10,IF(E345="BETTER",Оглавление!$G$11,IF(E345="BEST",Оглавление!$G$12)))</f>
        <v>0</v>
      </c>
      <c r="H345" s="99">
        <f>Оглавление!$G$14</f>
        <v>0</v>
      </c>
      <c r="I345" s="99">
        <f t="shared" si="3"/>
        <v>0</v>
      </c>
      <c r="J345" s="100">
        <f t="shared" si="4"/>
        <v>14690</v>
      </c>
      <c r="K345" s="33"/>
      <c r="L345" s="101">
        <f t="shared" si="5"/>
        <v>0</v>
      </c>
      <c r="M345" s="96">
        <f>VLOOKUP(A345,'Общая таблица'!A:G,7,0)</f>
        <v>0</v>
      </c>
      <c r="N345" s="97" t="str">
        <f>VLOOKUP(A345,'Общая таблица'!A:H,8,0)</f>
        <v>A</v>
      </c>
    </row>
    <row r="346" spans="1:14" x14ac:dyDescent="0.25">
      <c r="A346" s="40" t="s">
        <v>995</v>
      </c>
      <c r="B346" s="102" t="s">
        <v>996</v>
      </c>
      <c r="C346" s="30" t="s">
        <v>997</v>
      </c>
      <c r="D346" s="31">
        <f>VLOOKUP(A346,'Общая таблица'!A:D,4,0)</f>
        <v>5390</v>
      </c>
      <c r="E346" s="32" t="str">
        <f>VLOOKUP(A346,'Общая таблица'!A:E,5,0)</f>
        <v>BEST</v>
      </c>
      <c r="F346" s="32" t="s">
        <v>15</v>
      </c>
      <c r="G346" s="99">
        <f>IF(E346="GOOD",Оглавление!$G$10,IF(E346="BETTER",Оглавление!$G$11,IF(E346="BEST",Оглавление!$G$12)))</f>
        <v>0</v>
      </c>
      <c r="H346" s="99">
        <f>Оглавление!$G$14</f>
        <v>0</v>
      </c>
      <c r="I346" s="99">
        <f t="shared" si="3"/>
        <v>0</v>
      </c>
      <c r="J346" s="100">
        <f t="shared" si="4"/>
        <v>5390</v>
      </c>
      <c r="K346" s="33"/>
      <c r="L346" s="101">
        <f t="shared" si="5"/>
        <v>0</v>
      </c>
      <c r="M346" s="96">
        <f>VLOOKUP(A346,'Общая таблица'!A:G,7,0)</f>
        <v>0</v>
      </c>
      <c r="N346" s="97" t="str">
        <f>VLOOKUP(A346,'Общая таблица'!A:H,8,0)</f>
        <v>A</v>
      </c>
    </row>
    <row r="347" spans="1:14" x14ac:dyDescent="0.25">
      <c r="A347" s="40" t="s">
        <v>998</v>
      </c>
      <c r="B347" s="105" t="s">
        <v>999</v>
      </c>
      <c r="C347" s="106" t="s">
        <v>1000</v>
      </c>
      <c r="D347" s="107">
        <f>VLOOKUP(A347,'Общая таблица'!A:D,4,0)</f>
        <v>5390</v>
      </c>
      <c r="E347" s="32" t="str">
        <f>VLOOKUP(A347,'Общая таблица'!A:E,5,0)</f>
        <v>BEST</v>
      </c>
      <c r="F347" s="32" t="s">
        <v>15</v>
      </c>
      <c r="G347" s="99">
        <f>IF(E347="GOOD",Оглавление!$G$10,IF(E347="BETTER",Оглавление!$G$11,IF(E347="BEST",Оглавление!$G$12)))</f>
        <v>0</v>
      </c>
      <c r="H347" s="99">
        <f>Оглавление!$G$14</f>
        <v>0</v>
      </c>
      <c r="I347" s="99">
        <f t="shared" si="3"/>
        <v>0</v>
      </c>
      <c r="J347" s="100">
        <f t="shared" si="4"/>
        <v>5390</v>
      </c>
      <c r="K347" s="33"/>
      <c r="L347" s="101">
        <f t="shared" si="5"/>
        <v>0</v>
      </c>
      <c r="M347" s="96">
        <f>VLOOKUP(A347,'Общая таблица'!A:G,7,0)</f>
        <v>0</v>
      </c>
      <c r="N347" s="97" t="str">
        <f>VLOOKUP(A347,'Общая таблица'!A:H,8,0)</f>
        <v>C</v>
      </c>
    </row>
    <row r="348" spans="1:14" x14ac:dyDescent="0.25">
      <c r="A348" s="108" t="s">
        <v>1001</v>
      </c>
      <c r="B348" s="105" t="s">
        <v>1014</v>
      </c>
      <c r="C348" s="106" t="s">
        <v>1002</v>
      </c>
      <c r="D348" s="107">
        <f>VLOOKUP(A348,'Общая таблица'!A:D,4,0)</f>
        <v>12890</v>
      </c>
      <c r="E348" s="109" t="str">
        <f>VLOOKUP(A348,'Общая таблица'!A:E,5,0)</f>
        <v>BEST</v>
      </c>
      <c r="F348" s="110" t="s">
        <v>15</v>
      </c>
      <c r="G348" s="111">
        <f>IF(E348="GOOD",Оглавление!$G$10,IF(E348="BETTER",Оглавление!$G$11,IF(E348="BEST",Оглавление!$G$12)))</f>
        <v>0</v>
      </c>
      <c r="H348" s="111">
        <f>Оглавление!$G$14</f>
        <v>0</v>
      </c>
      <c r="I348" s="111">
        <f t="shared" si="3"/>
        <v>0</v>
      </c>
      <c r="J348" s="112">
        <f t="shared" si="4"/>
        <v>12890</v>
      </c>
      <c r="K348" s="113"/>
      <c r="L348" s="114">
        <f t="shared" si="5"/>
        <v>0</v>
      </c>
      <c r="M348" s="115">
        <f>VLOOKUP(A348,'Общая таблица'!A:G,7,0)</f>
        <v>0</v>
      </c>
      <c r="N348" s="116" t="str">
        <f>VLOOKUP(A348,'Общая таблица'!A:H,8,0)</f>
        <v>C</v>
      </c>
    </row>
    <row r="349" spans="1:14" x14ac:dyDescent="0.25">
      <c r="A349" s="117" t="s">
        <v>1015</v>
      </c>
      <c r="B349" s="103"/>
      <c r="C349" s="33" t="str">
        <f>VLOOKUP(A349,'Избранный ассортимент'!C:I,2,0)</f>
        <v>Вытяжка INFINITY ACT WH A80</v>
      </c>
      <c r="D349" s="31">
        <f>VLOOKUP(A349,'Избранный ассортимент'!C:I,4,0)</f>
        <v>184443</v>
      </c>
      <c r="E349" s="32" t="str">
        <f>VLOOKUP(A349,'Избранный ассортимент'!C:H,5,0)</f>
        <v>Best</v>
      </c>
      <c r="F349" s="33"/>
      <c r="G349" s="33"/>
      <c r="H349" s="33"/>
      <c r="I349" s="118">
        <f>VLOOKUP(A349,'Избранный ассортимент'!C:I,7,0)</f>
        <v>0</v>
      </c>
      <c r="J349" s="119">
        <f>VLOOKUP(A349,'Избранный ассортимент'!C:J,6,0)</f>
        <v>184443</v>
      </c>
      <c r="K349" s="33"/>
      <c r="L349" s="101">
        <f t="shared" si="5"/>
        <v>0</v>
      </c>
      <c r="M349" s="33"/>
      <c r="N349" s="33" t="s">
        <v>191</v>
      </c>
    </row>
    <row r="350" spans="1:14" x14ac:dyDescent="0.25">
      <c r="A350" s="117" t="s">
        <v>1016</v>
      </c>
      <c r="B350" s="103"/>
      <c r="C350" s="33" t="str">
        <f>VLOOKUP(A350,'Избранный ассортимент'!C:I,2,0)</f>
        <v>Вытяжка MIRROR ART BRS X/V A80 LOGIC</v>
      </c>
      <c r="D350" s="31">
        <f>VLOOKUP(A350,'Избранный ассортимент'!C:I,4,0)</f>
        <v>169463</v>
      </c>
      <c r="E350" s="32" t="str">
        <f>VLOOKUP(A350,'Избранный ассортимент'!C:H,5,0)</f>
        <v>Best</v>
      </c>
      <c r="F350" s="33"/>
      <c r="G350" s="33"/>
      <c r="H350" s="33"/>
      <c r="I350" s="118">
        <f>VLOOKUP(A350,'Избранный ассортимент'!C:I,7,0)</f>
        <v>0</v>
      </c>
      <c r="J350" s="119">
        <f>VLOOKUP(A350,'Избранный ассортимент'!C:J,6,0)</f>
        <v>169463</v>
      </c>
      <c r="K350" s="33"/>
      <c r="L350" s="101">
        <f t="shared" si="5"/>
        <v>0</v>
      </c>
      <c r="M350" s="33"/>
      <c r="N350" s="33" t="s">
        <v>191</v>
      </c>
    </row>
    <row r="351" spans="1:14" x14ac:dyDescent="0.25">
      <c r="A351" s="117" t="s">
        <v>1017</v>
      </c>
      <c r="B351" s="103"/>
      <c r="C351" s="33" t="str">
        <f>VLOOKUP(A351,'Избранный ассортимент'!C:I,2,0)</f>
        <v>Вытяжка JOLIE ACT WH A80</v>
      </c>
      <c r="D351" s="31">
        <f>VLOOKUP(A351,'Избранный ассортимент'!C:I,4,0)</f>
        <v>159523</v>
      </c>
      <c r="E351" s="32" t="str">
        <f>VLOOKUP(A351,'Избранный ассортимент'!C:H,5,0)</f>
        <v>Best</v>
      </c>
      <c r="F351" s="33"/>
      <c r="G351" s="33"/>
      <c r="H351" s="33"/>
      <c r="I351" s="118">
        <f>VLOOKUP(A351,'Избранный ассортимент'!C:I,7,0)</f>
        <v>0</v>
      </c>
      <c r="J351" s="119">
        <f>VLOOKUP(A351,'Избранный ассортимент'!C:J,6,0)</f>
        <v>159523</v>
      </c>
      <c r="K351" s="33"/>
      <c r="L351" s="101">
        <f t="shared" si="5"/>
        <v>0</v>
      </c>
      <c r="M351" s="33"/>
      <c r="N351" s="33" t="s">
        <v>191</v>
      </c>
    </row>
    <row r="352" spans="1:14" x14ac:dyDescent="0.25">
      <c r="A352" s="117" t="s">
        <v>1018</v>
      </c>
      <c r="B352" s="103"/>
      <c r="C352" s="33" t="str">
        <f>VLOOKUP(A352,'Избранный ассортимент'!C:I,2,0)</f>
        <v>Вытяжка SOFT CUBE ROSSO JAIPUR</v>
      </c>
      <c r="D352" s="31">
        <f>VLOOKUP(A352,'Избранный ассортимент'!C:I,4,0)</f>
        <v>119623</v>
      </c>
      <c r="E352" s="32" t="str">
        <f>VLOOKUP(A352,'Избранный ассортимент'!C:H,5,0)</f>
        <v>Best</v>
      </c>
      <c r="F352" s="33"/>
      <c r="G352" s="33"/>
      <c r="H352" s="33"/>
      <c r="I352" s="118">
        <f>VLOOKUP(A352,'Избранный ассортимент'!C:I,7,0)</f>
        <v>0</v>
      </c>
      <c r="J352" s="119">
        <f>VLOOKUP(A352,'Избранный ассортимент'!C:J,6,0)</f>
        <v>119623</v>
      </c>
      <c r="K352" s="33"/>
      <c r="L352" s="101">
        <f t="shared" si="5"/>
        <v>0</v>
      </c>
      <c r="M352" s="33"/>
      <c r="N352" s="33" t="s">
        <v>191</v>
      </c>
    </row>
    <row r="353" spans="1:14" x14ac:dyDescent="0.25">
      <c r="A353" s="117" t="s">
        <v>1019</v>
      </c>
      <c r="B353" s="103"/>
      <c r="C353" s="33" t="str">
        <f>VLOOKUP(A353,'Избранный ассортимент'!C:I,2,0)</f>
        <v>Вытяжка BLACK TIE BRS +WH A80</v>
      </c>
      <c r="D353" s="31">
        <f>VLOOKUP(A353,'Избранный ассортимент'!C:I,4,0)</f>
        <v>108633</v>
      </c>
      <c r="E353" s="32" t="str">
        <f>VLOOKUP(A353,'Избранный ассортимент'!C:H,5,0)</f>
        <v>Best</v>
      </c>
      <c r="F353" s="33"/>
      <c r="G353" s="33"/>
      <c r="H353" s="33"/>
      <c r="I353" s="118">
        <f>VLOOKUP(A353,'Избранный ассортимент'!C:I,7,0)</f>
        <v>0</v>
      </c>
      <c r="J353" s="119">
        <f>VLOOKUP(A353,'Избранный ассортимент'!C:J,6,0)</f>
        <v>108633</v>
      </c>
      <c r="K353" s="33"/>
      <c r="L353" s="101">
        <f t="shared" si="5"/>
        <v>0</v>
      </c>
      <c r="M353" s="33"/>
      <c r="N353" s="33" t="s">
        <v>191</v>
      </c>
    </row>
    <row r="354" spans="1:14" x14ac:dyDescent="0.25">
      <c r="A354" s="117" t="s">
        <v>1020</v>
      </c>
      <c r="B354" s="103"/>
      <c r="C354" s="33" t="str">
        <f>VLOOKUP(A354,'Избранный ассортимент'!C:I,2,0)</f>
        <v>Вытяжка FLOW GLOSS WH A37</v>
      </c>
      <c r="D354" s="31">
        <f>VLOOKUP(A354,'Избранный ассортимент'!C:I,4,0)</f>
        <v>79793</v>
      </c>
      <c r="E354" s="32" t="str">
        <f>VLOOKUP(A354,'Избранный ассортимент'!C:H,5,0)</f>
        <v>Best</v>
      </c>
      <c r="F354" s="33"/>
      <c r="G354" s="33"/>
      <c r="H354" s="33"/>
      <c r="I354" s="118">
        <f>VLOOKUP(A354,'Избранный ассортимент'!C:I,7,0)</f>
        <v>0</v>
      </c>
      <c r="J354" s="119">
        <f>VLOOKUP(A354,'Избранный ассортимент'!C:J,6,0)</f>
        <v>79793</v>
      </c>
      <c r="K354" s="33"/>
      <c r="L354" s="101">
        <f t="shared" si="5"/>
        <v>0</v>
      </c>
      <c r="M354" s="33"/>
      <c r="N354" s="33" t="s">
        <v>191</v>
      </c>
    </row>
    <row r="355" spans="1:14" x14ac:dyDescent="0.25">
      <c r="A355" s="117" t="s">
        <v>1021</v>
      </c>
      <c r="B355" s="103"/>
      <c r="C355" s="33" t="str">
        <f>VLOOKUP(A355,'Избранный ассортимент'!C:I,2,0)</f>
        <v>Вытяжка CUBIA EV8 X A90 ACTIVE</v>
      </c>
      <c r="D355" s="31">
        <f>VLOOKUP(A355,'Избранный ассортимент'!C:I,4,0)</f>
        <v>78743</v>
      </c>
      <c r="E355" s="32" t="str">
        <f>VLOOKUP(A355,'Избранный ассортимент'!C:H,5,0)</f>
        <v>Best</v>
      </c>
      <c r="F355" s="33"/>
      <c r="G355" s="33"/>
      <c r="H355" s="33"/>
      <c r="I355" s="118">
        <f>VLOOKUP(A355,'Избранный ассортимент'!C:I,7,0)</f>
        <v>0</v>
      </c>
      <c r="J355" s="119">
        <f>VLOOKUP(A355,'Избранный ассортимент'!C:J,6,0)</f>
        <v>78743</v>
      </c>
      <c r="K355" s="33"/>
      <c r="L355" s="101">
        <f t="shared" si="5"/>
        <v>0</v>
      </c>
      <c r="M355" s="33"/>
      <c r="N355" s="33" t="s">
        <v>191</v>
      </c>
    </row>
    <row r="356" spans="1:14" x14ac:dyDescent="0.25">
      <c r="A356" s="117" t="s">
        <v>1022</v>
      </c>
      <c r="B356" s="103"/>
      <c r="C356" s="33" t="str">
        <f>VLOOKUP(A356,'Избранный ассортимент'!C:I,2,0)</f>
        <v>Вытяжка CAPPA CYLINDRA EG8 X A37 ELN</v>
      </c>
      <c r="D356" s="31">
        <f>VLOOKUP(A356,'Избранный ассортимент'!C:I,4,0)</f>
        <v>74753</v>
      </c>
      <c r="E356" s="32" t="str">
        <f>VLOOKUP(A356,'Избранный ассортимент'!C:H,5,0)</f>
        <v>Best</v>
      </c>
      <c r="F356" s="33"/>
      <c r="G356" s="33"/>
      <c r="H356" s="33"/>
      <c r="I356" s="118">
        <f>VLOOKUP(A356,'Избранный ассортимент'!C:I,7,0)</f>
        <v>0</v>
      </c>
      <c r="J356" s="119">
        <f>VLOOKUP(A356,'Избранный ассортимент'!C:J,6,0)</f>
        <v>74753</v>
      </c>
      <c r="K356" s="33"/>
      <c r="L356" s="101">
        <f t="shared" si="5"/>
        <v>0</v>
      </c>
      <c r="M356" s="33"/>
      <c r="N356" s="33" t="s">
        <v>191</v>
      </c>
    </row>
    <row r="357" spans="1:14" x14ac:dyDescent="0.25">
      <c r="A357" s="117" t="s">
        <v>1023</v>
      </c>
      <c r="B357" s="103"/>
      <c r="C357" s="33" t="str">
        <f>VLOOKUP(A357,'Избранный ассортимент'!C:I,2,0)</f>
        <v>Вытяжка SOFT EDGE A80 CACAO ORINOCO</v>
      </c>
      <c r="D357" s="31">
        <f>VLOOKUP(A357,'Избранный ассортимент'!C:I,4,0)</f>
        <v>64813</v>
      </c>
      <c r="E357" s="32" t="str">
        <f>VLOOKUP(A357,'Избранный ассортимент'!C:H,5,0)</f>
        <v>Better</v>
      </c>
      <c r="F357" s="33"/>
      <c r="G357" s="33"/>
      <c r="H357" s="33"/>
      <c r="I357" s="118">
        <f>VLOOKUP(A357,'Избранный ассортимент'!C:I,7,0)</f>
        <v>0</v>
      </c>
      <c r="J357" s="119">
        <f>VLOOKUP(A357,'Избранный ассортимент'!C:J,6,0)</f>
        <v>64813</v>
      </c>
      <c r="K357" s="33"/>
      <c r="L357" s="101">
        <f t="shared" si="5"/>
        <v>0</v>
      </c>
      <c r="M357" s="33"/>
      <c r="N357" s="33" t="s">
        <v>191</v>
      </c>
    </row>
    <row r="358" spans="1:14" x14ac:dyDescent="0.25">
      <c r="A358" s="117" t="s">
        <v>1024</v>
      </c>
      <c r="B358" s="103"/>
      <c r="C358" s="33" t="str">
        <f>VLOOKUP(A358,'Избранный ассортимент'!C:I,2,0)</f>
        <v>Вытяжка STILUX EV8+ X/V A90</v>
      </c>
      <c r="D358" s="31">
        <f>VLOOKUP(A358,'Избранный ассортимент'!C:I,4,0)</f>
        <v>57113</v>
      </c>
      <c r="E358" s="32" t="str">
        <f>VLOOKUP(A358,'Избранный ассортимент'!C:H,5,0)</f>
        <v>Best</v>
      </c>
      <c r="F358" s="33"/>
      <c r="G358" s="33"/>
      <c r="H358" s="33"/>
      <c r="I358" s="118">
        <f>VLOOKUP(A358,'Избранный ассортимент'!C:I,7,0)</f>
        <v>0</v>
      </c>
      <c r="J358" s="119">
        <f>VLOOKUP(A358,'Избранный ассортимент'!C:J,6,0)</f>
        <v>57113</v>
      </c>
      <c r="K358" s="33"/>
      <c r="L358" s="101">
        <f t="shared" si="5"/>
        <v>0</v>
      </c>
      <c r="M358" s="33"/>
      <c r="N358" s="33" t="s">
        <v>191</v>
      </c>
    </row>
    <row r="359" spans="1:14" x14ac:dyDescent="0.25">
      <c r="A359" s="117" t="s">
        <v>1025</v>
      </c>
      <c r="B359" s="103"/>
      <c r="C359" s="33" t="str">
        <f>VLOOKUP(A359,'Избранный ассортимент'!C:I,2,0)</f>
        <v>Вытяжка COCKTAIL ALMOND F55</v>
      </c>
      <c r="D359" s="31">
        <f>VLOOKUP(A359,'Избранный ассортимент'!C:I,4,0)</f>
        <v>55993</v>
      </c>
      <c r="E359" s="32" t="str">
        <f>VLOOKUP(A359,'Избранный ассортимент'!C:H,5,0)</f>
        <v>Better</v>
      </c>
      <c r="F359" s="33"/>
      <c r="G359" s="33"/>
      <c r="H359" s="33"/>
      <c r="I359" s="118">
        <f>VLOOKUP(A359,'Избранный ассортимент'!C:I,7,0)</f>
        <v>0</v>
      </c>
      <c r="J359" s="119">
        <f>VLOOKUP(A359,'Избранный ассортимент'!C:J,6,0)</f>
        <v>55993</v>
      </c>
      <c r="K359" s="33"/>
      <c r="L359" s="101">
        <f t="shared" si="5"/>
        <v>0</v>
      </c>
      <c r="M359" s="33"/>
      <c r="N359" s="33" t="s">
        <v>191</v>
      </c>
    </row>
    <row r="360" spans="1:14" x14ac:dyDescent="0.25">
      <c r="A360" s="117" t="s">
        <v>1026</v>
      </c>
      <c r="B360" s="103"/>
      <c r="C360" s="33" t="str">
        <f>VLOOKUP(A360,'Избранный ассортимент'!C:I,2,0)</f>
        <v>Вытяжка CUBIA EV8 X A45 ACTIVE</v>
      </c>
      <c r="D360" s="31">
        <f>VLOOKUP(A360,'Избранный ассортимент'!C:I,4,0)</f>
        <v>54873</v>
      </c>
      <c r="E360" s="32" t="str">
        <f>VLOOKUP(A360,'Избранный ассортимент'!C:H,5,0)</f>
        <v>Best</v>
      </c>
      <c r="F360" s="33"/>
      <c r="G360" s="33"/>
      <c r="H360" s="33"/>
      <c r="I360" s="118">
        <f>VLOOKUP(A360,'Избранный ассортимент'!C:I,7,0)</f>
        <v>0</v>
      </c>
      <c r="J360" s="119">
        <f>VLOOKUP(A360,'Избранный ассортимент'!C:J,6,0)</f>
        <v>54873</v>
      </c>
      <c r="K360" s="33"/>
      <c r="L360" s="101">
        <f t="shared" si="5"/>
        <v>0</v>
      </c>
      <c r="M360" s="33"/>
      <c r="N360" s="33" t="s">
        <v>191</v>
      </c>
    </row>
    <row r="361" spans="1:14" x14ac:dyDescent="0.25">
      <c r="A361" s="117" t="s">
        <v>1027</v>
      </c>
      <c r="B361" s="103"/>
      <c r="C361" s="33" t="str">
        <f>VLOOKUP(A361,'Избранный ассортимент'!C:I,2,0)</f>
        <v>Вытяжка COCKTAIL XS WH A55</v>
      </c>
      <c r="D361" s="31">
        <f>VLOOKUP(A361,'Избранный ассортимент'!C:I,4,0)</f>
        <v>52633</v>
      </c>
      <c r="E361" s="32" t="str">
        <f>VLOOKUP(A361,'Избранный ассортимент'!C:H,5,0)</f>
        <v>Better</v>
      </c>
      <c r="F361" s="33"/>
      <c r="G361" s="33"/>
      <c r="H361" s="33"/>
      <c r="I361" s="118">
        <f>VLOOKUP(A361,'Избранный ассортимент'!C:I,7,0)</f>
        <v>0</v>
      </c>
      <c r="J361" s="119">
        <f>VLOOKUP(A361,'Избранный ассортимент'!C:J,6,0)</f>
        <v>52633</v>
      </c>
      <c r="K361" s="33"/>
      <c r="L361" s="101">
        <f t="shared" si="5"/>
        <v>0</v>
      </c>
      <c r="M361" s="33"/>
      <c r="N361" s="33" t="s">
        <v>191</v>
      </c>
    </row>
    <row r="362" spans="1:14" x14ac:dyDescent="0.25">
      <c r="A362" s="117" t="s">
        <v>1028</v>
      </c>
      <c r="B362" s="103"/>
      <c r="C362" s="33" t="str">
        <f>VLOOKUP(A362,'Избранный ассортимент'!C:I,2,0)</f>
        <v>Вытяжка DAISY EG6 BK A55</v>
      </c>
      <c r="D362" s="31">
        <f>VLOOKUP(A362,'Избранный ассортимент'!C:I,4,0)</f>
        <v>42553</v>
      </c>
      <c r="E362" s="32" t="str">
        <f>VLOOKUP(A362,'Избранный ассортимент'!C:H,5,0)</f>
        <v>Better</v>
      </c>
      <c r="F362" s="33"/>
      <c r="G362" s="33"/>
      <c r="H362" s="33"/>
      <c r="I362" s="118">
        <f>VLOOKUP(A362,'Избранный ассортимент'!C:I,7,0)</f>
        <v>0</v>
      </c>
      <c r="J362" s="119">
        <f>VLOOKUP(A362,'Избранный ассортимент'!C:J,6,0)</f>
        <v>42553</v>
      </c>
      <c r="K362" s="33"/>
      <c r="L362" s="101">
        <f t="shared" si="5"/>
        <v>0</v>
      </c>
      <c r="M362" s="33"/>
      <c r="N362" s="33" t="s">
        <v>191</v>
      </c>
    </row>
    <row r="363" spans="1:14" x14ac:dyDescent="0.25">
      <c r="A363" s="117" t="s">
        <v>1029</v>
      </c>
      <c r="B363" s="103"/>
      <c r="C363" s="33" t="str">
        <f>VLOOKUP(A363,'Избранный ассортимент'!C:I,2,0)</f>
        <v>Вытяжка STILO DX/SP A120</v>
      </c>
      <c r="D363" s="31">
        <f>VLOOKUP(A363,'Избранный ассортимент'!C:I,4,0)</f>
        <v>39893</v>
      </c>
      <c r="E363" s="32" t="str">
        <f>VLOOKUP(A363,'Избранный ассортимент'!C:H,5,0)</f>
        <v>Better</v>
      </c>
      <c r="F363" s="33"/>
      <c r="G363" s="33"/>
      <c r="H363" s="33"/>
      <c r="I363" s="118">
        <f>VLOOKUP(A363,'Избранный ассортимент'!C:I,7,0)</f>
        <v>0</v>
      </c>
      <c r="J363" s="119">
        <f>VLOOKUP(A363,'Избранный ассортимент'!C:J,6,0)</f>
        <v>39893</v>
      </c>
      <c r="K363" s="33"/>
      <c r="L363" s="101">
        <f t="shared" si="5"/>
        <v>0</v>
      </c>
      <c r="M363" s="33"/>
      <c r="N363" s="33" t="s">
        <v>191</v>
      </c>
    </row>
    <row r="364" spans="1:14" x14ac:dyDescent="0.25">
      <c r="A364" s="117" t="s">
        <v>1030</v>
      </c>
      <c r="B364" s="103"/>
      <c r="C364" s="33" t="str">
        <f>VLOOKUP(A364,'Избранный ассортимент'!C:I,2,0)</f>
        <v>Вытяжка GEMMA PB SRM X A120</v>
      </c>
      <c r="D364" s="31">
        <f>VLOOKUP(A364,'Избранный ассортимент'!C:I,4,0)</f>
        <v>38073</v>
      </c>
      <c r="E364" s="32" t="str">
        <f>VLOOKUP(A364,'Избранный ассортимент'!C:H,5,0)</f>
        <v>Better</v>
      </c>
      <c r="F364" s="33"/>
      <c r="G364" s="33"/>
      <c r="H364" s="33"/>
      <c r="I364" s="118">
        <f>VLOOKUP(A364,'Избранный ассортимент'!C:I,7,0)</f>
        <v>0</v>
      </c>
      <c r="J364" s="119">
        <f>VLOOKUP(A364,'Избранный ассортимент'!C:J,6,0)</f>
        <v>38073</v>
      </c>
      <c r="K364" s="33"/>
      <c r="L364" s="101">
        <f t="shared" si="5"/>
        <v>0</v>
      </c>
      <c r="M364" s="33"/>
      <c r="N364" s="33" t="s">
        <v>191</v>
      </c>
    </row>
    <row r="365" spans="1:14" x14ac:dyDescent="0.25">
      <c r="A365" s="117" t="s">
        <v>1031</v>
      </c>
      <c r="B365" s="103"/>
      <c r="C365" s="33" t="str">
        <f>VLOOKUP(A365,'Избранный ассортимент'!C:I,2,0)</f>
        <v>Вытяжка LITHOS EG6 WH MATT A45</v>
      </c>
      <c r="D365" s="31">
        <f>VLOOKUP(A365,'Избранный ассортимент'!C:I,4,0)</f>
        <v>35903</v>
      </c>
      <c r="E365" s="32" t="str">
        <f>VLOOKUP(A365,'Избранный ассортимент'!C:H,5,0)</f>
        <v>Better</v>
      </c>
      <c r="F365" s="33"/>
      <c r="G365" s="33"/>
      <c r="H365" s="33"/>
      <c r="I365" s="118">
        <f>VLOOKUP(A365,'Избранный ассортимент'!C:I,7,0)</f>
        <v>0</v>
      </c>
      <c r="J365" s="119">
        <f>VLOOKUP(A365,'Избранный ассортимент'!C:J,6,0)</f>
        <v>35903</v>
      </c>
      <c r="K365" s="33"/>
      <c r="L365" s="101">
        <f t="shared" si="5"/>
        <v>0</v>
      </c>
      <c r="M365" s="33"/>
      <c r="N365" s="33" t="s">
        <v>191</v>
      </c>
    </row>
    <row r="366" spans="1:14" x14ac:dyDescent="0.25">
      <c r="A366" s="117" t="s">
        <v>1032</v>
      </c>
      <c r="B366" s="103"/>
      <c r="C366" s="33" t="str">
        <f>VLOOKUP(A366,'Избранный ассортимент'!C:I,2,0)</f>
        <v>Вытяжка STILO SMART X A60</v>
      </c>
      <c r="D366" s="31">
        <f>VLOOKUP(A366,'Избранный ассортимент'!C:I,4,0)</f>
        <v>35903</v>
      </c>
      <c r="E366" s="32" t="str">
        <f>VLOOKUP(A366,'Избранный ассортимент'!C:H,5,0)</f>
        <v>Better</v>
      </c>
      <c r="F366" s="33"/>
      <c r="G366" s="33"/>
      <c r="H366" s="33"/>
      <c r="I366" s="118">
        <f>VLOOKUP(A366,'Избранный ассортимент'!C:I,7,0)</f>
        <v>0</v>
      </c>
      <c r="J366" s="119">
        <f>VLOOKUP(A366,'Избранный ассортимент'!C:J,6,0)</f>
        <v>35903</v>
      </c>
      <c r="K366" s="33"/>
      <c r="L366" s="101">
        <f t="shared" si="5"/>
        <v>0</v>
      </c>
      <c r="M366" s="33"/>
      <c r="N366" s="33" t="s">
        <v>191</v>
      </c>
    </row>
    <row r="367" spans="1:14" x14ac:dyDescent="0.25">
      <c r="A367" s="117" t="s">
        <v>1033</v>
      </c>
      <c r="B367" s="103"/>
      <c r="C367" s="33" t="str">
        <f>VLOOKUP(A367,'Избранный ассортимент'!C:I,2,0)</f>
        <v>Вытяжка RAY SRM LED X/V NS A60</v>
      </c>
      <c r="D367" s="31">
        <f>VLOOKUP(A367,'Избранный ассортимент'!C:I,4,0)</f>
        <v>31773</v>
      </c>
      <c r="E367" s="32" t="str">
        <f>VLOOKUP(A367,'Избранный ассортимент'!C:H,5,0)</f>
        <v>Good</v>
      </c>
      <c r="F367" s="33"/>
      <c r="G367" s="33"/>
      <c r="H367" s="33"/>
      <c r="I367" s="118">
        <f>VLOOKUP(A367,'Избранный ассортимент'!C:I,7,0)</f>
        <v>0</v>
      </c>
      <c r="J367" s="119">
        <f>VLOOKUP(A367,'Избранный ассортимент'!C:J,6,0)</f>
        <v>31773</v>
      </c>
      <c r="K367" s="33"/>
      <c r="L367" s="101">
        <f t="shared" si="5"/>
        <v>0</v>
      </c>
      <c r="M367" s="33"/>
      <c r="N367" s="33" t="s">
        <v>191</v>
      </c>
    </row>
    <row r="368" spans="1:14" x14ac:dyDescent="0.25">
      <c r="A368" s="117" t="s">
        <v>1034</v>
      </c>
      <c r="B368" s="103"/>
      <c r="C368" s="33" t="str">
        <f>VLOOKUP(A368,'Избранный ассортимент'!C:I,2,0)</f>
        <v>Вытяжка GEMMA PB SRM X A90</v>
      </c>
      <c r="D368" s="31">
        <f>VLOOKUP(A368,'Избранный ассортимент'!C:I,4,0)</f>
        <v>26873</v>
      </c>
      <c r="E368" s="32" t="str">
        <f>VLOOKUP(A368,'Избранный ассортимент'!C:H,5,0)</f>
        <v>Better</v>
      </c>
      <c r="F368" s="33"/>
      <c r="G368" s="33"/>
      <c r="H368" s="33"/>
      <c r="I368" s="118">
        <f>VLOOKUP(A368,'Избранный ассортимент'!C:I,7,0)</f>
        <v>0</v>
      </c>
      <c r="J368" s="119">
        <f>VLOOKUP(A368,'Избранный ассортимент'!C:J,6,0)</f>
        <v>26873</v>
      </c>
      <c r="K368" s="33"/>
      <c r="L368" s="101">
        <f t="shared" si="5"/>
        <v>0</v>
      </c>
      <c r="M368" s="33"/>
      <c r="N368" s="33" t="s">
        <v>191</v>
      </c>
    </row>
    <row r="369" spans="1:14" x14ac:dyDescent="0.25">
      <c r="A369" s="117" t="s">
        <v>1035</v>
      </c>
      <c r="B369" s="103"/>
      <c r="C369" s="33" t="str">
        <f>VLOOKUP(A369,'Избранный ассортимент'!C:I,2,0)</f>
        <v>Вытяжка RAY X/V A60</v>
      </c>
      <c r="D369" s="31">
        <f>VLOOKUP(A369,'Избранный ассортимент'!C:I,4,0)</f>
        <v>21483</v>
      </c>
      <c r="E369" s="32" t="str">
        <f>VLOOKUP(A369,'Избранный ассортимент'!C:H,5,0)</f>
        <v>Good</v>
      </c>
      <c r="F369" s="33"/>
      <c r="G369" s="33"/>
      <c r="H369" s="33"/>
      <c r="I369" s="118">
        <f>VLOOKUP(A369,'Избранный ассортимент'!C:I,7,0)</f>
        <v>0</v>
      </c>
      <c r="J369" s="119">
        <f>VLOOKUP(A369,'Избранный ассортимент'!C:J,6,0)</f>
        <v>21483</v>
      </c>
      <c r="K369" s="33"/>
      <c r="L369" s="101">
        <f t="shared" si="5"/>
        <v>0</v>
      </c>
      <c r="M369" s="33"/>
      <c r="N369" s="33" t="s">
        <v>191</v>
      </c>
    </row>
    <row r="370" spans="1:14" x14ac:dyDescent="0.25">
      <c r="A370" s="117" t="s">
        <v>1036</v>
      </c>
      <c r="B370" s="103"/>
      <c r="C370" s="33" t="str">
        <f>VLOOKUP(A370,'Избранный ассортимент'!C:I,2,0)</f>
        <v>Вытяжка NICE X/V A60</v>
      </c>
      <c r="D370" s="31">
        <f>VLOOKUP(A370,'Избранный ассортимент'!C:I,4,0)</f>
        <v>20993</v>
      </c>
      <c r="E370" s="32" t="str">
        <f>VLOOKUP(A370,'Избранный ассортимент'!C:H,5,0)</f>
        <v>Good</v>
      </c>
      <c r="F370" s="33"/>
      <c r="G370" s="33"/>
      <c r="H370" s="33"/>
      <c r="I370" s="118">
        <f>VLOOKUP(A370,'Избранный ассортимент'!C:I,7,0)</f>
        <v>0</v>
      </c>
      <c r="J370" s="119">
        <f>VLOOKUP(A370,'Избранный ассортимент'!C:J,6,0)</f>
        <v>20993</v>
      </c>
      <c r="K370" s="33"/>
      <c r="L370" s="101">
        <f t="shared" si="5"/>
        <v>0</v>
      </c>
      <c r="M370" s="33"/>
      <c r="N370" s="33" t="s">
        <v>191</v>
      </c>
    </row>
    <row r="371" spans="1:14" x14ac:dyDescent="0.25">
      <c r="A371" s="117" t="s">
        <v>1037</v>
      </c>
      <c r="B371" s="103"/>
      <c r="C371" s="33" t="str">
        <f>VLOOKUP(A371,'Избранный ассортимент'!C:I,2,0)</f>
        <v>Вытяжка STRIP PB X A60</v>
      </c>
      <c r="D371" s="31">
        <f>VLOOKUP(A371,'Избранный ассортимент'!C:I,4,0)</f>
        <v>13993</v>
      </c>
      <c r="E371" s="32" t="str">
        <f>VLOOKUP(A371,'Избранный ассортимент'!C:H,5,0)</f>
        <v>Good</v>
      </c>
      <c r="F371" s="33"/>
      <c r="G371" s="33"/>
      <c r="H371" s="33"/>
      <c r="I371" s="118">
        <f>VLOOKUP(A371,'Избранный ассортимент'!C:I,7,0)</f>
        <v>0</v>
      </c>
      <c r="J371" s="119">
        <f>VLOOKUP(A371,'Избранный ассортимент'!C:J,6,0)</f>
        <v>13993</v>
      </c>
      <c r="K371" s="33"/>
      <c r="L371" s="101">
        <f t="shared" si="5"/>
        <v>0</v>
      </c>
      <c r="M371" s="33"/>
      <c r="N371" s="33" t="s">
        <v>191</v>
      </c>
    </row>
    <row r="372" spans="1:14" x14ac:dyDescent="0.25">
      <c r="A372" s="117" t="s">
        <v>1038</v>
      </c>
      <c r="B372" s="103"/>
      <c r="C372" s="33" t="str">
        <f>VLOOKUP(A372,'Избранный ассортимент'!C:I,2,0)</f>
        <v>Вытяжка STRIP PB W A60</v>
      </c>
      <c r="D372" s="31">
        <f>VLOOKUP(A372,'Избранный ассортимент'!C:I,4,0)</f>
        <v>13013</v>
      </c>
      <c r="E372" s="32" t="str">
        <f>VLOOKUP(A372,'Избранный ассортимент'!C:H,5,0)</f>
        <v>Good</v>
      </c>
      <c r="F372" s="33"/>
      <c r="G372" s="33"/>
      <c r="H372" s="33"/>
      <c r="I372" s="118">
        <f>VLOOKUP(A372,'Избранный ассортимент'!C:I,7,0)</f>
        <v>0</v>
      </c>
      <c r="J372" s="119">
        <f>VLOOKUP(A372,'Избранный ассортимент'!C:J,6,0)</f>
        <v>13013</v>
      </c>
      <c r="K372" s="33"/>
      <c r="L372" s="101">
        <f t="shared" si="5"/>
        <v>0</v>
      </c>
      <c r="M372" s="33"/>
      <c r="N372" s="33" t="s">
        <v>191</v>
      </c>
    </row>
    <row r="373" spans="1:14" x14ac:dyDescent="0.25">
      <c r="A373" s="117" t="s">
        <v>1039</v>
      </c>
      <c r="B373" s="103"/>
      <c r="C373" s="33" t="str">
        <f>VLOOKUP(A373,'Избранный ассортимент'!C:I,2,0)</f>
        <v>Вытяжка VALUE PB 4 2L X A60</v>
      </c>
      <c r="D373" s="31">
        <f>VLOOKUP(A373,'Избранный ассортимент'!C:I,4,0)</f>
        <v>10983</v>
      </c>
      <c r="E373" s="32" t="str">
        <f>VLOOKUP(A373,'Избранный ассортимент'!C:H,5,0)</f>
        <v>Good</v>
      </c>
      <c r="F373" s="33"/>
      <c r="G373" s="33"/>
      <c r="H373" s="33"/>
      <c r="I373" s="118">
        <f>VLOOKUP(A373,'Избранный ассортимент'!C:I,7,0)</f>
        <v>0</v>
      </c>
      <c r="J373" s="119">
        <f>VLOOKUP(A373,'Избранный ассортимент'!C:J,6,0)</f>
        <v>10983</v>
      </c>
      <c r="K373" s="33"/>
      <c r="L373" s="101">
        <f t="shared" si="5"/>
        <v>0</v>
      </c>
      <c r="M373" s="33"/>
      <c r="N373" s="33" t="s">
        <v>191</v>
      </c>
    </row>
    <row r="374" spans="1:14" x14ac:dyDescent="0.25">
      <c r="A374" s="117" t="s">
        <v>1040</v>
      </c>
      <c r="B374" s="103"/>
      <c r="C374" s="33" t="str">
        <f>VLOOKUP(A374,'Избранный ассортимент'!C:I,2,0)</f>
        <v>Вытяжка VALUE PB 4 2L CREAM A60</v>
      </c>
      <c r="D374" s="31">
        <f>VLOOKUP(A374,'Избранный ассортимент'!C:I,4,0)</f>
        <v>10493</v>
      </c>
      <c r="E374" s="32" t="str">
        <f>VLOOKUP(A374,'Избранный ассортимент'!C:H,5,0)</f>
        <v>Good</v>
      </c>
      <c r="F374" s="33"/>
      <c r="G374" s="33"/>
      <c r="H374" s="33"/>
      <c r="I374" s="118">
        <f>VLOOKUP(A374,'Избранный ассортимент'!C:I,7,0)</f>
        <v>0</v>
      </c>
      <c r="J374" s="119">
        <f>VLOOKUP(A374,'Избранный ассортимент'!C:J,6,0)</f>
        <v>10493</v>
      </c>
      <c r="K374" s="33"/>
      <c r="L374" s="101">
        <f t="shared" si="5"/>
        <v>0</v>
      </c>
      <c r="M374" s="33"/>
      <c r="N374" s="33" t="s">
        <v>191</v>
      </c>
    </row>
    <row r="375" spans="1:14" x14ac:dyDescent="0.25">
      <c r="A375" s="117" t="s">
        <v>1041</v>
      </c>
      <c r="B375" s="103"/>
      <c r="C375" s="33" t="str">
        <f>VLOOKUP(A375,'Избранный ассортимент'!C:I,2,0)</f>
        <v>Вытяжка VALUE PB 4 2L BK A60</v>
      </c>
      <c r="D375" s="31">
        <f>VLOOKUP(A375,'Избранный ассортимент'!C:I,4,0)</f>
        <v>10493</v>
      </c>
      <c r="E375" s="32" t="str">
        <f>VLOOKUP(A375,'Избранный ассортимент'!C:H,5,0)</f>
        <v>Good</v>
      </c>
      <c r="F375" s="33"/>
      <c r="G375" s="33"/>
      <c r="H375" s="33"/>
      <c r="I375" s="118">
        <f>VLOOKUP(A375,'Избранный ассортимент'!C:I,7,0)</f>
        <v>0</v>
      </c>
      <c r="J375" s="119">
        <f>VLOOKUP(A375,'Избранный ассортимент'!C:J,6,0)</f>
        <v>10493</v>
      </c>
      <c r="K375" s="33"/>
      <c r="L375" s="101">
        <f t="shared" si="5"/>
        <v>0</v>
      </c>
      <c r="M375" s="33"/>
      <c r="N375" s="33" t="s">
        <v>191</v>
      </c>
    </row>
    <row r="376" spans="1:14" x14ac:dyDescent="0.25">
      <c r="A376" s="117" t="s">
        <v>1042</v>
      </c>
      <c r="B376" s="103"/>
      <c r="C376" s="33" t="str">
        <f>VLOOKUP(A376,'Избранный ассортимент'!C:I,2,0)</f>
        <v>Кухонная вытяжка FABER PIXEL BK A60 R</v>
      </c>
      <c r="D376" s="31">
        <f>VLOOKUP(A376,'Избранный ассортимент'!C:I,4,0)</f>
        <v>11683</v>
      </c>
      <c r="E376" s="32" t="str">
        <f>VLOOKUP(A376,'Избранный ассортимент'!C:H,5,0)</f>
        <v>Good</v>
      </c>
      <c r="F376" s="33"/>
      <c r="G376" s="33"/>
      <c r="H376" s="33"/>
      <c r="I376" s="118">
        <f>VLOOKUP(A376,'Избранный ассортимент'!C:I,7,0)</f>
        <v>0</v>
      </c>
      <c r="J376" s="119">
        <f>VLOOKUP(A376,'Избранный ассортимент'!C:J,6,0)</f>
        <v>11683</v>
      </c>
      <c r="K376" s="33"/>
      <c r="L376" s="101">
        <f t="shared" si="5"/>
        <v>0</v>
      </c>
      <c r="M376" s="33"/>
      <c r="N376" s="33" t="s">
        <v>191</v>
      </c>
    </row>
    <row r="377" spans="1:14" x14ac:dyDescent="0.25">
      <c r="A377" s="117" t="s">
        <v>1043</v>
      </c>
      <c r="B377" s="103"/>
      <c r="C377" s="33" t="str">
        <f>VLOOKUP(A377,'Избранный ассортимент'!C:I,2,0)</f>
        <v>Вытяжка AGORA 120 BIANCO SC</v>
      </c>
      <c r="D377" s="31">
        <f>VLOOKUP(A377,'Избранный ассортимент'!C:I,4,0)</f>
        <v>26943</v>
      </c>
      <c r="E377" s="32" t="str">
        <f>VLOOKUP(A377,'Избранный ассортимент'!C:H,5,0)</f>
        <v>Better</v>
      </c>
      <c r="F377" s="33"/>
      <c r="G377" s="33"/>
      <c r="H377" s="33"/>
      <c r="I377" s="118">
        <f>VLOOKUP(A377,'Избранный ассортимент'!C:I,7,0)</f>
        <v>0</v>
      </c>
      <c r="J377" s="119">
        <f>VLOOKUP(A377,'Избранный ассортимент'!C:J,6,0)</f>
        <v>26943</v>
      </c>
      <c r="K377" s="33"/>
      <c r="L377" s="101">
        <f t="shared" si="5"/>
        <v>0</v>
      </c>
      <c r="M377" s="33"/>
      <c r="N377" s="33" t="s">
        <v>191</v>
      </c>
    </row>
    <row r="378" spans="1:14" x14ac:dyDescent="0.25">
      <c r="A378" s="117" t="s">
        <v>1044</v>
      </c>
      <c r="B378" s="103"/>
      <c r="C378" s="33" t="str">
        <f>VLOOKUP(A378,'Избранный ассортимент'!C:I,2,0)</f>
        <v>Вытяжка TRENDY 90 SPATOLATO SC H-EP</v>
      </c>
      <c r="D378" s="31">
        <f>VLOOKUP(A378,'Избранный ассортимент'!C:I,4,0)</f>
        <v>6923</v>
      </c>
      <c r="E378" s="32" t="str">
        <f>VLOOKUP(A378,'Избранный ассортимент'!C:H,5,0)</f>
        <v>Better</v>
      </c>
      <c r="F378" s="33"/>
      <c r="G378" s="33"/>
      <c r="H378" s="33"/>
      <c r="I378" s="118">
        <f>VLOOKUP(A378,'Избранный ассортимент'!C:I,7,0)</f>
        <v>0</v>
      </c>
      <c r="J378" s="119">
        <f>VLOOKUP(A378,'Избранный ассортимент'!C:J,6,0)</f>
        <v>6923</v>
      </c>
      <c r="K378" s="33"/>
      <c r="L378" s="101">
        <f t="shared" si="5"/>
        <v>0</v>
      </c>
      <c r="M378" s="33"/>
      <c r="N378" s="33" t="s">
        <v>191</v>
      </c>
    </row>
    <row r="379" spans="1:14" x14ac:dyDescent="0.25">
      <c r="A379" s="117" t="s">
        <v>1045</v>
      </c>
      <c r="B379" s="103"/>
      <c r="C379" s="33" t="str">
        <f>VLOOKUP(A379,'Избранный ассортимент'!C:I,2,0)</f>
        <v>Вытяжка TRENDY 90 SPATOLATO SC</v>
      </c>
      <c r="D379" s="31">
        <f>VLOOKUP(A379,'Избранный ассортимент'!C:I,4,0)</f>
        <v>28903</v>
      </c>
      <c r="E379" s="32" t="str">
        <f>VLOOKUP(A379,'Избранный ассортимент'!C:H,5,0)</f>
        <v>Better</v>
      </c>
      <c r="F379" s="33"/>
      <c r="G379" s="33"/>
      <c r="H379" s="33"/>
      <c r="I379" s="118">
        <f>VLOOKUP(A379,'Избранный ассортимент'!C:I,7,0)</f>
        <v>0</v>
      </c>
      <c r="J379" s="119">
        <f>VLOOKUP(A379,'Избранный ассортимент'!C:J,6,0)</f>
        <v>28903</v>
      </c>
      <c r="K379" s="33"/>
      <c r="L379" s="101">
        <f t="shared" si="5"/>
        <v>0</v>
      </c>
      <c r="M379" s="33"/>
      <c r="N379" s="33" t="s">
        <v>191</v>
      </c>
    </row>
    <row r="380" spans="1:14" x14ac:dyDescent="0.25">
      <c r="A380" s="117" t="s">
        <v>1046</v>
      </c>
      <c r="B380" s="103"/>
      <c r="C380" s="33" t="str">
        <f>VLOOKUP(A380,'Избранный ассортимент'!C:I,2,0)</f>
        <v>Вытяжка WEST ANGOLO WH SC H-EP</v>
      </c>
      <c r="D380" s="31">
        <f>VLOOKUP(A380,'Избранный ассортимент'!C:I,4,0)</f>
        <v>57813</v>
      </c>
      <c r="E380" s="32" t="str">
        <f>VLOOKUP(A380,'Избранный ассортимент'!C:H,5,0)</f>
        <v>Better</v>
      </c>
      <c r="F380" s="33"/>
      <c r="G380" s="33"/>
      <c r="H380" s="33"/>
      <c r="I380" s="118">
        <f>VLOOKUP(A380,'Избранный ассортимент'!C:I,7,0)</f>
        <v>0</v>
      </c>
      <c r="J380" s="119">
        <f>VLOOKUP(A380,'Избранный ассортимент'!C:J,6,0)</f>
        <v>57813</v>
      </c>
      <c r="K380" s="33"/>
      <c r="L380" s="101">
        <f t="shared" si="5"/>
        <v>0</v>
      </c>
      <c r="M380" s="33"/>
      <c r="N380" s="33" t="s">
        <v>191</v>
      </c>
    </row>
    <row r="381" spans="1:14" x14ac:dyDescent="0.25">
      <c r="A381" s="117" t="s">
        <v>1047</v>
      </c>
      <c r="B381" s="103"/>
      <c r="C381" s="33" t="str">
        <f>VLOOKUP(A381,'Избранный ассортимент'!C:I,2,0)</f>
        <v>Вытяжка RANCH ANG. BIANCO SC</v>
      </c>
      <c r="D381" s="31">
        <f>VLOOKUP(A381,'Избранный ассортимент'!C:I,4,0)</f>
        <v>39893</v>
      </c>
      <c r="E381" s="32" t="str">
        <f>VLOOKUP(A381,'Избранный ассортимент'!C:H,5,0)</f>
        <v>Better</v>
      </c>
      <c r="F381" s="33"/>
      <c r="G381" s="33"/>
      <c r="H381" s="33"/>
      <c r="I381" s="118">
        <f>VLOOKUP(A381,'Избранный ассортимент'!C:I,7,0)</f>
        <v>0</v>
      </c>
      <c r="J381" s="119">
        <f>VLOOKUP(A381,'Избранный ассортимент'!C:J,6,0)</f>
        <v>39893</v>
      </c>
      <c r="K381" s="33"/>
      <c r="L381" s="101">
        <f t="shared" si="5"/>
        <v>0</v>
      </c>
      <c r="M381" s="33"/>
      <c r="N381" s="33" t="s">
        <v>191</v>
      </c>
    </row>
    <row r="382" spans="1:14" x14ac:dyDescent="0.25">
      <c r="A382" s="117" t="s">
        <v>1048</v>
      </c>
      <c r="B382" s="103"/>
      <c r="C382" s="33" t="str">
        <f>VLOOKUP(A382,'Избранный ассортимент'!C:I,2,0)</f>
        <v>Вытяжка WEST 90 SPATOLATO SC H-EP</v>
      </c>
      <c r="D382" s="31">
        <f>VLOOKUP(A382,'Избранный ассортимент'!C:I,4,0)</f>
        <v>37933</v>
      </c>
      <c r="E382" s="32" t="str">
        <f>VLOOKUP(A382,'Избранный ассортимент'!C:H,5,0)</f>
        <v>Better</v>
      </c>
      <c r="F382" s="33"/>
      <c r="G382" s="33"/>
      <c r="H382" s="33"/>
      <c r="I382" s="118">
        <f>VLOOKUP(A382,'Избранный ассортимент'!C:I,7,0)</f>
        <v>0</v>
      </c>
      <c r="J382" s="119">
        <f>VLOOKUP(A382,'Избранный ассортимент'!C:J,6,0)</f>
        <v>37933</v>
      </c>
      <c r="K382" s="33"/>
      <c r="L382" s="101">
        <f t="shared" si="5"/>
        <v>0</v>
      </c>
      <c r="M382" s="33"/>
      <c r="N382" s="33" t="s">
        <v>191</v>
      </c>
    </row>
    <row r="383" spans="1:14" x14ac:dyDescent="0.25">
      <c r="A383" s="117" t="s">
        <v>1049</v>
      </c>
      <c r="B383" s="103"/>
      <c r="C383" s="33" t="str">
        <f>VLOOKUP(A383,'Избранный ассортимент'!C:I,2,0)</f>
        <v>Вытяжка RANCH 60 WH SC EP</v>
      </c>
      <c r="D383" s="31">
        <f>VLOOKUP(A383,'Избранный ассортимент'!C:I,4,0)</f>
        <v>25963</v>
      </c>
      <c r="E383" s="32" t="str">
        <f>VLOOKUP(A383,'Избранный ассортимент'!C:H,5,0)</f>
        <v>Better</v>
      </c>
      <c r="F383" s="33"/>
      <c r="G383" s="33"/>
      <c r="H383" s="33"/>
      <c r="I383" s="118">
        <f>VLOOKUP(A383,'Избранный ассортимент'!C:I,7,0)</f>
        <v>0</v>
      </c>
      <c r="J383" s="119">
        <f>VLOOKUP(A383,'Избранный ассортимент'!C:J,6,0)</f>
        <v>25963</v>
      </c>
      <c r="K383" s="33"/>
      <c r="L383" s="101">
        <f t="shared" si="5"/>
        <v>0</v>
      </c>
      <c r="M383" s="33"/>
      <c r="N383" s="33" t="s">
        <v>191</v>
      </c>
    </row>
    <row r="384" spans="1:14" x14ac:dyDescent="0.25">
      <c r="A384" s="117" t="s">
        <v>1050</v>
      </c>
      <c r="B384" s="103"/>
      <c r="C384" s="33" t="str">
        <f>VLOOKUP(A384,'Избранный ассортимент'!C:I,2,0)</f>
        <v>Вытяжка RANCH 90 SPATOLATO SC</v>
      </c>
      <c r="D384" s="31">
        <f>VLOOKUP(A384,'Избранный ассортимент'!C:I,4,0)</f>
        <v>29953</v>
      </c>
      <c r="E384" s="32" t="str">
        <f>VLOOKUP(A384,'Избранный ассортимент'!C:H,5,0)</f>
        <v>Better</v>
      </c>
      <c r="F384" s="33"/>
      <c r="G384" s="33"/>
      <c r="H384" s="33"/>
      <c r="I384" s="118">
        <f>VLOOKUP(A384,'Избранный ассортимент'!C:I,7,0)</f>
        <v>0</v>
      </c>
      <c r="J384" s="119">
        <f>VLOOKUP(A384,'Избранный ассортимент'!C:J,6,0)</f>
        <v>29953</v>
      </c>
      <c r="K384" s="33"/>
      <c r="L384" s="101">
        <f t="shared" si="5"/>
        <v>0</v>
      </c>
      <c r="M384" s="33"/>
      <c r="N384" s="33" t="s">
        <v>191</v>
      </c>
    </row>
    <row r="385" spans="1:14" x14ac:dyDescent="0.25">
      <c r="A385" s="117" t="s">
        <v>1051</v>
      </c>
      <c r="B385" s="103"/>
      <c r="C385" s="33" t="str">
        <f>VLOOKUP(A385,'Избранный ассортимент'!C:I,2,0)</f>
        <v>Вытяжка SWIFT X/WH A60</v>
      </c>
      <c r="D385" s="31">
        <f>VLOOKUP(A385,'Избранный ассортимент'!C:I,4,0)</f>
        <v>100793</v>
      </c>
      <c r="E385" s="32" t="str">
        <f>VLOOKUP(A385,'Избранный ассортимент'!C:H,5,0)</f>
        <v>Best</v>
      </c>
      <c r="F385" s="33"/>
      <c r="G385" s="33"/>
      <c r="H385" s="33"/>
      <c r="I385" s="118">
        <f>VLOOKUP(A385,'Избранный ассортимент'!C:I,7,0)</f>
        <v>0</v>
      </c>
      <c r="J385" s="119">
        <f>VLOOKUP(A385,'Избранный ассортимент'!C:J,6,0)</f>
        <v>100793</v>
      </c>
      <c r="K385" s="33"/>
      <c r="L385" s="101">
        <f t="shared" si="5"/>
        <v>0</v>
      </c>
      <c r="M385" s="33"/>
      <c r="N385" s="33" t="s">
        <v>191</v>
      </c>
    </row>
    <row r="386" spans="1:14" x14ac:dyDescent="0.25">
      <c r="A386" s="117" t="s">
        <v>1052</v>
      </c>
      <c r="B386" s="103"/>
      <c r="C386" s="33" t="str">
        <f>VLOOKUP(A386,'Избранный ассортимент'!C:I,2,0)</f>
        <v>Вытяжка STILNOVO LUX A90</v>
      </c>
      <c r="D386" s="31">
        <f>VLOOKUP(A386,'Избранный ассортимент'!C:I,4,0)</f>
        <v>48643</v>
      </c>
      <c r="E386" s="32" t="str">
        <f>VLOOKUP(A386,'Избранный ассортимент'!C:H,5,0)</f>
        <v>Better</v>
      </c>
      <c r="F386" s="33"/>
      <c r="G386" s="33"/>
      <c r="H386" s="33"/>
      <c r="I386" s="118">
        <f>VLOOKUP(A386,'Избранный ассортимент'!C:I,7,0)</f>
        <v>0</v>
      </c>
      <c r="J386" s="119">
        <f>VLOOKUP(A386,'Избранный ассортимент'!C:J,6,0)</f>
        <v>48643</v>
      </c>
      <c r="K386" s="33"/>
      <c r="L386" s="101">
        <f t="shared" si="5"/>
        <v>0</v>
      </c>
      <c r="M386" s="33"/>
      <c r="N386" s="33" t="s">
        <v>191</v>
      </c>
    </row>
    <row r="387" spans="1:14" x14ac:dyDescent="0.25">
      <c r="A387" s="117" t="s">
        <v>1053</v>
      </c>
      <c r="B387" s="103"/>
      <c r="C387" s="33" t="str">
        <f>VLOOKUP(A387,'Избранный ассортимент'!C:I,2,0)</f>
        <v>Вытяжка IN-NOVA SMART X A90</v>
      </c>
      <c r="D387" s="31">
        <f>VLOOKUP(A387,'Избранный ассортимент'!C:I,4,0)</f>
        <v>29953</v>
      </c>
      <c r="E387" s="32" t="str">
        <f>VLOOKUP(A387,'Избранный ассортимент'!C:H,5,0)</f>
        <v>Better</v>
      </c>
      <c r="F387" s="33"/>
      <c r="G387" s="33"/>
      <c r="H387" s="33"/>
      <c r="I387" s="118">
        <f>VLOOKUP(A387,'Избранный ассортимент'!C:I,7,0)</f>
        <v>0</v>
      </c>
      <c r="J387" s="119">
        <f>VLOOKUP(A387,'Избранный ассортимент'!C:J,6,0)</f>
        <v>29953</v>
      </c>
      <c r="K387" s="33"/>
      <c r="L387" s="101">
        <f t="shared" si="5"/>
        <v>0</v>
      </c>
      <c r="M387" s="33"/>
      <c r="N387" s="33" t="s">
        <v>191</v>
      </c>
    </row>
    <row r="388" spans="1:14" x14ac:dyDescent="0.25">
      <c r="A388" s="117" t="s">
        <v>1054</v>
      </c>
      <c r="B388" s="103"/>
      <c r="C388" s="33" t="str">
        <f>VLOOKUP(A388,'Избранный ассортимент'!C:I,2,0)</f>
        <v>Вытяжка OMNIA LG/X A90</v>
      </c>
      <c r="D388" s="31">
        <f>VLOOKUP(A388,'Избранный ассортимент'!C:I,4,0)</f>
        <v>25473</v>
      </c>
      <c r="E388" s="32" t="str">
        <f>VLOOKUP(A388,'Избранный ассортимент'!C:H,5,0)</f>
        <v>Better</v>
      </c>
      <c r="F388" s="33"/>
      <c r="G388" s="33"/>
      <c r="H388" s="33"/>
      <c r="I388" s="118">
        <f>VLOOKUP(A388,'Избранный ассортимент'!C:I,7,0)</f>
        <v>0</v>
      </c>
      <c r="J388" s="119">
        <f>VLOOKUP(A388,'Избранный ассортимент'!C:J,6,0)</f>
        <v>25473</v>
      </c>
      <c r="K388" s="33"/>
      <c r="L388" s="101">
        <f t="shared" si="5"/>
        <v>0</v>
      </c>
      <c r="M388" s="33"/>
      <c r="N388" s="33" t="s">
        <v>191</v>
      </c>
    </row>
    <row r="389" spans="1:14" x14ac:dyDescent="0.25">
      <c r="A389" s="117" t="s">
        <v>1055</v>
      </c>
      <c r="B389" s="103"/>
      <c r="C389" s="33" t="str">
        <f>VLOOKUP(A389,'Избранный ассортимент'!C:I,2,0)</f>
        <v>Вытяжка FLEXA M6 W/GL A60</v>
      </c>
      <c r="D389" s="31">
        <f>VLOOKUP(A389,'Избранный ассортимент'!C:I,4,0)</f>
        <v>10003</v>
      </c>
      <c r="E389" s="32" t="str">
        <f>VLOOKUP(A389,'Избранный ассортимент'!C:H,5,0)</f>
        <v>Good</v>
      </c>
      <c r="F389" s="33"/>
      <c r="G389" s="33"/>
      <c r="H389" s="33"/>
      <c r="I389" s="118">
        <f>VLOOKUP(A389,'Избранный ассортимент'!C:I,7,0)</f>
        <v>0</v>
      </c>
      <c r="J389" s="119">
        <f>VLOOKUP(A389,'Избранный ассортимент'!C:J,6,0)</f>
        <v>10003</v>
      </c>
      <c r="K389" s="33"/>
      <c r="L389" s="101">
        <f t="shared" si="5"/>
        <v>0</v>
      </c>
      <c r="M389" s="33"/>
      <c r="N389" s="33" t="s">
        <v>191</v>
      </c>
    </row>
    <row r="390" spans="1:14" x14ac:dyDescent="0.25">
      <c r="A390" s="117" t="s">
        <v>1056</v>
      </c>
      <c r="B390" s="103"/>
      <c r="C390" s="33" t="str">
        <f>VLOOKUP(A390,'Избранный ассортимент'!C:I,2,0)</f>
        <v>Вытяжка FLEXA M6 BK/GL A60</v>
      </c>
      <c r="D390" s="31">
        <f>VLOOKUP(A390,'Избранный ассортимент'!C:I,4,0)</f>
        <v>10003</v>
      </c>
      <c r="E390" s="32" t="str">
        <f>VLOOKUP(A390,'Избранный ассортимент'!C:H,5,0)</f>
        <v>Good</v>
      </c>
      <c r="F390" s="33"/>
      <c r="G390" s="33"/>
      <c r="H390" s="33"/>
      <c r="I390" s="118">
        <f>VLOOKUP(A390,'Избранный ассортимент'!C:I,7,0)</f>
        <v>0</v>
      </c>
      <c r="J390" s="119">
        <f>VLOOKUP(A390,'Избранный ассортимент'!C:J,6,0)</f>
        <v>10003</v>
      </c>
      <c r="K390" s="33"/>
      <c r="L390" s="101">
        <f t="shared" si="5"/>
        <v>0</v>
      </c>
      <c r="M390" s="33"/>
      <c r="N390" s="33" t="s">
        <v>191</v>
      </c>
    </row>
    <row r="391" spans="1:14" x14ac:dyDescent="0.25">
      <c r="A391" s="117" t="s">
        <v>1057</v>
      </c>
      <c r="B391" s="103"/>
      <c r="C391" s="33" t="str">
        <f>VLOOKUP(A391,'Избранный ассортимент'!C:I,2,0)</f>
        <v>Вытяжка 741 PB X A50</v>
      </c>
      <c r="D391" s="31">
        <f>VLOOKUP(A391,'Избранный ассортимент'!C:I,4,0)</f>
        <v>6083</v>
      </c>
      <c r="E391" s="32" t="str">
        <f>VLOOKUP(A391,'Избранный ассортимент'!C:H,5,0)</f>
        <v>Better</v>
      </c>
      <c r="F391" s="33"/>
      <c r="G391" s="33"/>
      <c r="H391" s="33"/>
      <c r="I391" s="118">
        <f>VLOOKUP(A391,'Избранный ассортимент'!C:I,7,0)</f>
        <v>0</v>
      </c>
      <c r="J391" s="119">
        <f>VLOOKUP(A391,'Избранный ассортимент'!C:J,6,0)</f>
        <v>6083</v>
      </c>
      <c r="K391" s="33"/>
      <c r="L391" s="101">
        <f t="shared" si="5"/>
        <v>0</v>
      </c>
      <c r="M391" s="33"/>
      <c r="N391" s="33" t="s">
        <v>191</v>
      </c>
    </row>
    <row r="392" spans="1:14" x14ac:dyDescent="0.25">
      <c r="A392" s="117" t="s">
        <v>1058</v>
      </c>
      <c r="B392" s="103"/>
      <c r="C392" s="33" t="str">
        <f>VLOOKUP(A392,'Избранный ассортимент'!C:I,2,0)</f>
        <v>Вытяжка 741 PB W A50</v>
      </c>
      <c r="D392" s="31">
        <f>VLOOKUP(A392,'Избранный ассортимент'!C:I,4,0)</f>
        <v>5593</v>
      </c>
      <c r="E392" s="32" t="str">
        <f>VLOOKUP(A392,'Избранный ассортимент'!C:H,5,0)</f>
        <v>Better</v>
      </c>
      <c r="F392" s="33"/>
      <c r="G392" s="33"/>
      <c r="H392" s="33"/>
      <c r="I392" s="118">
        <f>VLOOKUP(A392,'Избранный ассортимент'!C:I,7,0)</f>
        <v>0</v>
      </c>
      <c r="J392" s="119">
        <f>VLOOKUP(A392,'Избранный ассортимент'!C:J,6,0)</f>
        <v>5593</v>
      </c>
      <c r="K392" s="33"/>
      <c r="L392" s="101">
        <f t="shared" si="5"/>
        <v>0</v>
      </c>
      <c r="M392" s="33"/>
      <c r="N392" s="33" t="s">
        <v>191</v>
      </c>
    </row>
    <row r="393" spans="1:14" x14ac:dyDescent="0.25">
      <c r="A393" s="117" t="s">
        <v>1059</v>
      </c>
      <c r="B393" s="103"/>
      <c r="C393" s="33" t="str">
        <f>VLOOKUP(A393,'Избранный ассортимент'!C:I,2,0)</f>
        <v>Вытяжка 741 X F60 F.M. (VIS)</v>
      </c>
      <c r="D393" s="31">
        <f>VLOOKUP(A393,'Избранный ассортимент'!C:I,4,0)</f>
        <v>4473</v>
      </c>
      <c r="E393" s="32" t="str">
        <f>VLOOKUP(A393,'Избранный ассортимент'!C:H,5,0)</f>
        <v>Good</v>
      </c>
      <c r="F393" s="33"/>
      <c r="G393" s="33"/>
      <c r="H393" s="33"/>
      <c r="I393" s="118">
        <f>VLOOKUP(A393,'Избранный ассортимент'!C:I,7,0)</f>
        <v>0</v>
      </c>
      <c r="J393" s="119">
        <f>VLOOKUP(A393,'Избранный ассортимент'!C:J,6,0)</f>
        <v>4473</v>
      </c>
      <c r="K393" s="33"/>
      <c r="L393" s="101">
        <f t="shared" si="5"/>
        <v>0</v>
      </c>
      <c r="M393" s="33"/>
      <c r="N393" s="33" t="s">
        <v>191</v>
      </c>
    </row>
    <row r="394" spans="1:14" x14ac:dyDescent="0.25">
      <c r="A394" s="117" t="s">
        <v>1060</v>
      </c>
      <c r="B394" s="103"/>
      <c r="C394" s="33" t="str">
        <f>VLOOKUP(A394,'Избранный ассортимент'!C:I,2,0)</f>
        <v>Вытяжка 741 BASE X A60</v>
      </c>
      <c r="D394" s="31">
        <f>VLOOKUP(A394,'Избранный ассортимент'!C:I,4,0)</f>
        <v>4193</v>
      </c>
      <c r="E394" s="32" t="str">
        <f>VLOOKUP(A394,'Избранный ассортимент'!C:H,5,0)</f>
        <v>Good</v>
      </c>
      <c r="F394" s="33"/>
      <c r="G394" s="33"/>
      <c r="H394" s="33"/>
      <c r="I394" s="118">
        <f>VLOOKUP(A394,'Избранный ассортимент'!C:I,7,0)</f>
        <v>0</v>
      </c>
      <c r="J394" s="119">
        <f>VLOOKUP(A394,'Избранный ассортимент'!C:J,6,0)</f>
        <v>4193</v>
      </c>
      <c r="K394" s="33"/>
      <c r="L394" s="101">
        <f t="shared" si="5"/>
        <v>0</v>
      </c>
      <c r="M394" s="33"/>
      <c r="N394" s="33" t="s">
        <v>191</v>
      </c>
    </row>
    <row r="395" spans="1:14" x14ac:dyDescent="0.25">
      <c r="A395" s="117" t="s">
        <v>1061</v>
      </c>
      <c r="B395" s="103"/>
      <c r="C395" s="33" t="str">
        <f>VLOOKUP(A395,'Избранный ассортимент'!C:I,2,0)</f>
        <v>Вытяжка 741 W F60 F.M. (VIS)</v>
      </c>
      <c r="D395" s="31">
        <f>VLOOKUP(A395,'Избранный ассортимент'!C:I,4,0)</f>
        <v>3913</v>
      </c>
      <c r="E395" s="32" t="str">
        <f>VLOOKUP(A395,'Избранный ассортимент'!C:H,5,0)</f>
        <v>Good</v>
      </c>
      <c r="F395" s="33"/>
      <c r="G395" s="33"/>
      <c r="H395" s="33"/>
      <c r="I395" s="118">
        <f>VLOOKUP(A395,'Избранный ассортимент'!C:I,7,0)</f>
        <v>0</v>
      </c>
      <c r="J395" s="119">
        <f>VLOOKUP(A395,'Избранный ассортимент'!C:J,6,0)</f>
        <v>3913</v>
      </c>
      <c r="K395" s="33"/>
      <c r="L395" s="101">
        <f t="shared" si="5"/>
        <v>0</v>
      </c>
      <c r="M395" s="33"/>
      <c r="N395" s="33" t="s">
        <v>191</v>
      </c>
    </row>
    <row r="396" spans="1:14" x14ac:dyDescent="0.25">
      <c r="A396" s="117" t="s">
        <v>1062</v>
      </c>
      <c r="B396" s="103"/>
      <c r="C396" s="33" t="str">
        <f>VLOOKUP(A396,'Избранный ассортимент'!C:I,2,0)</f>
        <v>Вытяжка 741 BASE W A60</v>
      </c>
      <c r="D396" s="31">
        <f>VLOOKUP(A396,'Избранный ассортимент'!C:I,4,0)</f>
        <v>3913</v>
      </c>
      <c r="E396" s="32" t="str">
        <f>VLOOKUP(A396,'Избранный ассортимент'!C:H,5,0)</f>
        <v>Good</v>
      </c>
      <c r="F396" s="33"/>
      <c r="G396" s="33"/>
      <c r="H396" s="33"/>
      <c r="I396" s="118">
        <f>VLOOKUP(A396,'Избранный ассортимент'!C:I,7,0)</f>
        <v>0</v>
      </c>
      <c r="J396" s="119">
        <f>VLOOKUP(A396,'Избранный ассортимент'!C:J,6,0)</f>
        <v>3913</v>
      </c>
      <c r="K396" s="33"/>
      <c r="L396" s="101">
        <f t="shared" si="5"/>
        <v>0</v>
      </c>
      <c r="M396" s="33"/>
      <c r="N396" s="33" t="s">
        <v>191</v>
      </c>
    </row>
    <row r="397" spans="1:14" x14ac:dyDescent="0.25">
      <c r="A397" s="117" t="s">
        <v>1063</v>
      </c>
      <c r="B397" s="103"/>
      <c r="C397" s="33" t="str">
        <f>VLOOKUP(A397,'Избранный ассортимент'!C:I,2,0)</f>
        <v>Вытяжка 741 PB X A60</v>
      </c>
      <c r="D397" s="31">
        <f>VLOOKUP(A397,'Избранный ассортимент'!C:I,4,0)</f>
        <v>3913</v>
      </c>
      <c r="E397" s="32" t="str">
        <f>VLOOKUP(A397,'Избранный ассортимент'!C:H,5,0)</f>
        <v>Better</v>
      </c>
      <c r="F397" s="33"/>
      <c r="G397" s="33"/>
      <c r="H397" s="33"/>
      <c r="I397" s="118">
        <f>VLOOKUP(A397,'Избранный ассортимент'!C:I,7,0)</f>
        <v>0</v>
      </c>
      <c r="J397" s="119">
        <f>VLOOKUP(A397,'Избранный ассортимент'!C:J,6,0)</f>
        <v>3913</v>
      </c>
      <c r="K397" s="33"/>
      <c r="L397" s="101">
        <f t="shared" si="5"/>
        <v>0</v>
      </c>
      <c r="M397" s="33"/>
      <c r="N397" s="33" t="s">
        <v>191</v>
      </c>
    </row>
    <row r="398" spans="1:14" x14ac:dyDescent="0.25">
      <c r="A398" s="117" t="s">
        <v>1064</v>
      </c>
      <c r="B398" s="103"/>
      <c r="C398" s="33" t="str">
        <f>VLOOKUP(A398,'Избранный ассортимент'!C:I,2,0)</f>
        <v>Вытяжка CUBIA ISOLA X A90 EV8 ACTIVE</v>
      </c>
      <c r="D398" s="31">
        <f>VLOOKUP(A398,'Избранный ассортимент'!C:I,4,0)</f>
        <v>138173</v>
      </c>
      <c r="E398" s="32" t="str">
        <f>VLOOKUP(A398,'Избранный ассортимент'!C:H,5,0)</f>
        <v>Best</v>
      </c>
      <c r="F398" s="33"/>
      <c r="G398" s="33"/>
      <c r="H398" s="33"/>
      <c r="I398" s="118">
        <f>VLOOKUP(A398,'Избранный ассортимент'!C:I,7,0)</f>
        <v>0</v>
      </c>
      <c r="J398" s="119">
        <f>VLOOKUP(A398,'Избранный ассортимент'!C:J,6,0)</f>
        <v>138173</v>
      </c>
      <c r="K398" s="33"/>
      <c r="L398" s="101">
        <f t="shared" si="5"/>
        <v>0</v>
      </c>
      <c r="M398" s="33"/>
      <c r="N398" s="33" t="s">
        <v>191</v>
      </c>
    </row>
    <row r="399" spans="1:14" x14ac:dyDescent="0.25">
      <c r="A399" s="117" t="s">
        <v>1065</v>
      </c>
      <c r="B399" s="103"/>
      <c r="C399" s="33" t="str">
        <f>VLOOKUP(A399,'Избранный ассортимент'!C:I,2,0)</f>
        <v>Вытяжка SOFT CUBE VERDE COMODORO</v>
      </c>
      <c r="D399" s="31">
        <f>VLOOKUP(A399,'Избранный ассортимент'!C:I,4,0)</f>
        <v>119623</v>
      </c>
      <c r="E399" s="32" t="str">
        <f>VLOOKUP(A399,'Избранный ассортимент'!C:H,5,0)</f>
        <v>Best</v>
      </c>
      <c r="F399" s="33"/>
      <c r="G399" s="33"/>
      <c r="H399" s="33"/>
      <c r="I399" s="118">
        <f>VLOOKUP(A399,'Избранный ассортимент'!C:I,7,0)</f>
        <v>0</v>
      </c>
      <c r="J399" s="119">
        <f>VLOOKUP(A399,'Избранный ассортимент'!C:J,6,0)</f>
        <v>119623</v>
      </c>
      <c r="K399" s="33"/>
      <c r="L399" s="101">
        <f t="shared" si="5"/>
        <v>0</v>
      </c>
      <c r="M399" s="33"/>
      <c r="N399" s="33" t="s">
        <v>191</v>
      </c>
    </row>
    <row r="400" spans="1:14" x14ac:dyDescent="0.25">
      <c r="A400" s="117" t="s">
        <v>1066</v>
      </c>
      <c r="B400" s="103"/>
      <c r="C400" s="33" t="str">
        <f>VLOOKUP(A400,'Избранный ассортимент'!C:I,2,0)</f>
        <v>Вытяжки TRATTO ISOLA/SP EV8 X/V A90</v>
      </c>
      <c r="D400" s="31">
        <f>VLOOKUP(A400,'Избранный ассортимент'!C:I,4,0)</f>
        <v>71323</v>
      </c>
      <c r="E400" s="32" t="str">
        <f>VLOOKUP(A400,'Избранный ассортимент'!C:H,5,0)</f>
        <v>Better</v>
      </c>
      <c r="F400" s="33"/>
      <c r="G400" s="33"/>
      <c r="H400" s="33"/>
      <c r="I400" s="118">
        <f>VLOOKUP(A400,'Избранный ассортимент'!C:I,7,0)</f>
        <v>0</v>
      </c>
      <c r="J400" s="119">
        <f>VLOOKUP(A400,'Избранный ассортимент'!C:J,6,0)</f>
        <v>71323</v>
      </c>
      <c r="K400" s="33"/>
      <c r="L400" s="101">
        <f t="shared" si="5"/>
        <v>0</v>
      </c>
      <c r="M400" s="33"/>
      <c r="N400" s="33" t="s">
        <v>191</v>
      </c>
    </row>
  </sheetData>
  <sheetCalcPr fullCalcOnLoad="1"/>
  <sheetProtection selectLockedCells="1" selectUnlockedCells="1"/>
  <autoFilter ref="A7:M400"/>
  <mergeCells count="1">
    <mergeCell ref="C1:C5"/>
  </mergeCells>
  <hyperlinks>
    <hyperlink ref="A5" location="Оглавление!A1" display="Вернуться к оглавлению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9"/>
  </sheetPr>
  <dimension ref="A1:L57"/>
  <sheetViews>
    <sheetView zoomScale="90" zoomScaleNormal="90" workbookViewId="0">
      <selection activeCell="J3" sqref="J3"/>
    </sheetView>
  </sheetViews>
  <sheetFormatPr defaultColWidth="8.7109375" defaultRowHeight="15" x14ac:dyDescent="0.25"/>
  <cols>
    <col min="1" max="1" width="11.5703125" customWidth="1"/>
    <col min="2" max="2" width="10.42578125" customWidth="1"/>
    <col min="3" max="3" width="13.5703125" customWidth="1"/>
    <col min="4" max="4" width="49.85546875" customWidth="1"/>
    <col min="5" max="5" width="12" style="120" customWidth="1"/>
    <col min="6" max="6" width="12" style="121" customWidth="1"/>
    <col min="7" max="7" width="8.7109375" style="122"/>
    <col min="8" max="8" width="14.7109375" style="123" customWidth="1"/>
    <col min="9" max="9" width="8.7109375" style="124"/>
  </cols>
  <sheetData>
    <row r="1" spans="1:9" ht="25.5" x14ac:dyDescent="0.25">
      <c r="A1" s="125" t="s">
        <v>1067</v>
      </c>
      <c r="B1" s="125" t="s">
        <v>1068</v>
      </c>
      <c r="C1" s="125" t="s">
        <v>1069</v>
      </c>
      <c r="D1" s="125" t="s">
        <v>25</v>
      </c>
      <c r="E1" s="125" t="s">
        <v>1070</v>
      </c>
      <c r="F1" s="126" t="s">
        <v>1071</v>
      </c>
      <c r="G1" s="125" t="s">
        <v>1072</v>
      </c>
      <c r="H1" s="127" t="s">
        <v>1073</v>
      </c>
      <c r="I1" s="128" t="s">
        <v>1074</v>
      </c>
    </row>
    <row r="2" spans="1:9" ht="14.45" customHeight="1" x14ac:dyDescent="0.25">
      <c r="A2" s="372" t="s">
        <v>53</v>
      </c>
      <c r="B2" s="372"/>
      <c r="C2" s="372"/>
      <c r="D2" s="372"/>
      <c r="E2" s="372"/>
      <c r="F2" s="372"/>
      <c r="G2" s="372"/>
      <c r="H2" s="372"/>
      <c r="I2" s="372"/>
    </row>
    <row r="3" spans="1:9" ht="56.1" customHeight="1" x14ac:dyDescent="0.25">
      <c r="A3" s="33"/>
      <c r="B3" s="129">
        <v>948875</v>
      </c>
      <c r="C3" s="129" t="s">
        <v>1015</v>
      </c>
      <c r="D3" s="130" t="s">
        <v>1075</v>
      </c>
      <c r="E3" s="131">
        <v>263490</v>
      </c>
      <c r="F3" s="132">
        <f t="shared" ref="F3:F30" si="0">E3-E3*30%</f>
        <v>184443</v>
      </c>
      <c r="G3" s="129" t="s">
        <v>14</v>
      </c>
      <c r="H3" s="133">
        <f t="shared" ref="H3:H30" si="1">F3-F3*I3</f>
        <v>184443</v>
      </c>
      <c r="I3" s="134">
        <f>Оглавление!$G$12+Оглавление!$G$14</f>
        <v>0</v>
      </c>
    </row>
    <row r="4" spans="1:9" ht="56.1" customHeight="1" x14ac:dyDescent="0.25">
      <c r="A4" s="33"/>
      <c r="B4" s="129">
        <v>948866</v>
      </c>
      <c r="C4" s="129" t="s">
        <v>1016</v>
      </c>
      <c r="D4" s="130" t="s">
        <v>1076</v>
      </c>
      <c r="E4" s="131">
        <v>242090</v>
      </c>
      <c r="F4" s="132">
        <f t="shared" si="0"/>
        <v>169463</v>
      </c>
      <c r="G4" s="129" t="s">
        <v>14</v>
      </c>
      <c r="H4" s="133">
        <f t="shared" si="1"/>
        <v>169463</v>
      </c>
      <c r="I4" s="134">
        <f>Оглавление!$G$12+Оглавление!$G$14</f>
        <v>0</v>
      </c>
    </row>
    <row r="5" spans="1:9" ht="56.1" customHeight="1" x14ac:dyDescent="0.25">
      <c r="A5" s="33"/>
      <c r="B5" s="129">
        <v>948879</v>
      </c>
      <c r="C5" s="129" t="s">
        <v>1017</v>
      </c>
      <c r="D5" s="130" t="s">
        <v>1077</v>
      </c>
      <c r="E5" s="131">
        <v>227890</v>
      </c>
      <c r="F5" s="132">
        <f t="shared" si="0"/>
        <v>159523</v>
      </c>
      <c r="G5" s="129" t="s">
        <v>14</v>
      </c>
      <c r="H5" s="133">
        <f t="shared" si="1"/>
        <v>159523</v>
      </c>
      <c r="I5" s="134">
        <f>Оглавление!$G$12+Оглавление!$G$14</f>
        <v>0</v>
      </c>
    </row>
    <row r="6" spans="1:9" ht="56.1" customHeight="1" x14ac:dyDescent="0.25">
      <c r="A6" s="33"/>
      <c r="B6" s="129">
        <v>168240</v>
      </c>
      <c r="C6" s="129" t="s">
        <v>1018</v>
      </c>
      <c r="D6" s="130" t="s">
        <v>1078</v>
      </c>
      <c r="E6" s="131">
        <v>170890</v>
      </c>
      <c r="F6" s="132">
        <f t="shared" si="0"/>
        <v>119623</v>
      </c>
      <c r="G6" s="129" t="s">
        <v>14</v>
      </c>
      <c r="H6" s="133">
        <f t="shared" si="1"/>
        <v>119623</v>
      </c>
      <c r="I6" s="134">
        <f>Оглавление!$G$12+Оглавление!$G$14</f>
        <v>0</v>
      </c>
    </row>
    <row r="7" spans="1:9" ht="56.1" customHeight="1" x14ac:dyDescent="0.25">
      <c r="A7" s="33"/>
      <c r="B7" s="129">
        <v>171293</v>
      </c>
      <c r="C7" s="129" t="s">
        <v>1019</v>
      </c>
      <c r="D7" s="130" t="s">
        <v>1079</v>
      </c>
      <c r="E7" s="131">
        <v>155190</v>
      </c>
      <c r="F7" s="132">
        <f t="shared" si="0"/>
        <v>108633</v>
      </c>
      <c r="G7" s="129" t="s">
        <v>14</v>
      </c>
      <c r="H7" s="133">
        <f t="shared" si="1"/>
        <v>108633</v>
      </c>
      <c r="I7" s="134">
        <f>Оглавление!$G$12+Оглавление!$G$14</f>
        <v>0</v>
      </c>
    </row>
    <row r="8" spans="1:9" ht="56.1" customHeight="1" x14ac:dyDescent="0.25">
      <c r="A8" s="33"/>
      <c r="B8" s="129">
        <v>948893</v>
      </c>
      <c r="C8" s="129" t="s">
        <v>1020</v>
      </c>
      <c r="D8" s="130" t="s">
        <v>1080</v>
      </c>
      <c r="E8" s="131">
        <v>113990</v>
      </c>
      <c r="F8" s="132">
        <f t="shared" si="0"/>
        <v>79793</v>
      </c>
      <c r="G8" s="129" t="s">
        <v>14</v>
      </c>
      <c r="H8" s="133">
        <f t="shared" si="1"/>
        <v>79793</v>
      </c>
      <c r="I8" s="134">
        <f>Оглавление!$G$12+Оглавление!$G$14</f>
        <v>0</v>
      </c>
    </row>
    <row r="9" spans="1:9" ht="56.1" customHeight="1" x14ac:dyDescent="0.25">
      <c r="A9" s="33"/>
      <c r="B9" s="129">
        <v>948889</v>
      </c>
      <c r="C9" s="129" t="s">
        <v>1021</v>
      </c>
      <c r="D9" s="130" t="s">
        <v>1081</v>
      </c>
      <c r="E9" s="131">
        <v>112490</v>
      </c>
      <c r="F9" s="132">
        <f t="shared" si="0"/>
        <v>78743</v>
      </c>
      <c r="G9" s="129" t="s">
        <v>14</v>
      </c>
      <c r="H9" s="133">
        <f t="shared" si="1"/>
        <v>78743</v>
      </c>
      <c r="I9" s="134">
        <f>Оглавление!$G$12+Оглавление!$G$14</f>
        <v>0</v>
      </c>
    </row>
    <row r="10" spans="1:9" ht="56.1" customHeight="1" x14ac:dyDescent="0.25">
      <c r="A10" s="33"/>
      <c r="B10" s="129">
        <v>948885</v>
      </c>
      <c r="C10" s="129" t="s">
        <v>1022</v>
      </c>
      <c r="D10" s="130" t="s">
        <v>1082</v>
      </c>
      <c r="E10" s="131">
        <v>106790</v>
      </c>
      <c r="F10" s="132">
        <f t="shared" si="0"/>
        <v>74753</v>
      </c>
      <c r="G10" s="129" t="s">
        <v>14</v>
      </c>
      <c r="H10" s="133">
        <f t="shared" si="1"/>
        <v>74753</v>
      </c>
      <c r="I10" s="134">
        <f>Оглавление!$G$12+Оглавление!$G$14</f>
        <v>0</v>
      </c>
    </row>
    <row r="11" spans="1:9" ht="56.1" customHeight="1" x14ac:dyDescent="0.25">
      <c r="A11" s="33"/>
      <c r="B11" s="129">
        <v>168245</v>
      </c>
      <c r="C11" s="129" t="s">
        <v>1023</v>
      </c>
      <c r="D11" s="130" t="s">
        <v>1083</v>
      </c>
      <c r="E11" s="131">
        <v>92590</v>
      </c>
      <c r="F11" s="132">
        <f t="shared" si="0"/>
        <v>64813</v>
      </c>
      <c r="G11" s="129" t="s">
        <v>12</v>
      </c>
      <c r="H11" s="133">
        <f t="shared" si="1"/>
        <v>64813</v>
      </c>
      <c r="I11" s="135">
        <f>Оглавление!$G$11+Оглавление!$G$14</f>
        <v>0</v>
      </c>
    </row>
    <row r="12" spans="1:9" ht="56.1" customHeight="1" x14ac:dyDescent="0.25">
      <c r="A12" s="33"/>
      <c r="B12" s="136">
        <v>948852</v>
      </c>
      <c r="C12" s="136" t="s">
        <v>1024</v>
      </c>
      <c r="D12" s="136" t="s">
        <v>1084</v>
      </c>
      <c r="E12" s="137">
        <v>81590</v>
      </c>
      <c r="F12" s="132">
        <f t="shared" si="0"/>
        <v>57113</v>
      </c>
      <c r="G12" s="129" t="s">
        <v>14</v>
      </c>
      <c r="H12" s="133">
        <f t="shared" si="1"/>
        <v>57113</v>
      </c>
      <c r="I12" s="134">
        <f>Оглавление!$G$12+Оглавление!$G$14</f>
        <v>0</v>
      </c>
    </row>
    <row r="13" spans="1:9" ht="56.1" customHeight="1" x14ac:dyDescent="0.25">
      <c r="A13" s="33"/>
      <c r="B13" s="129">
        <v>949128</v>
      </c>
      <c r="C13" s="129" t="s">
        <v>1025</v>
      </c>
      <c r="D13" s="130" t="s">
        <v>1085</v>
      </c>
      <c r="E13" s="131">
        <v>79990</v>
      </c>
      <c r="F13" s="132">
        <f t="shared" si="0"/>
        <v>55993</v>
      </c>
      <c r="G13" s="129" t="s">
        <v>12</v>
      </c>
      <c r="H13" s="133">
        <f t="shared" si="1"/>
        <v>55993</v>
      </c>
      <c r="I13" s="135">
        <f>Оглавление!$G$11+Оглавление!$G$14</f>
        <v>0</v>
      </c>
    </row>
    <row r="14" spans="1:9" ht="56.1" customHeight="1" x14ac:dyDescent="0.25">
      <c r="A14" s="33"/>
      <c r="B14" s="129">
        <v>948887</v>
      </c>
      <c r="C14" s="129" t="s">
        <v>1026</v>
      </c>
      <c r="D14" s="130" t="s">
        <v>1086</v>
      </c>
      <c r="E14" s="131">
        <v>78390</v>
      </c>
      <c r="F14" s="132">
        <f t="shared" si="0"/>
        <v>54873</v>
      </c>
      <c r="G14" s="129" t="s">
        <v>14</v>
      </c>
      <c r="H14" s="133">
        <f t="shared" si="1"/>
        <v>54873</v>
      </c>
      <c r="I14" s="134">
        <f>Оглавление!$G$12+Оглавление!$G$14</f>
        <v>0</v>
      </c>
    </row>
    <row r="15" spans="1:9" ht="56.1" customHeight="1" x14ac:dyDescent="0.25">
      <c r="A15" s="33"/>
      <c r="B15" s="129">
        <v>949120</v>
      </c>
      <c r="C15" s="129" t="s">
        <v>1027</v>
      </c>
      <c r="D15" s="130" t="s">
        <v>1087</v>
      </c>
      <c r="E15" s="131">
        <v>75190</v>
      </c>
      <c r="F15" s="132">
        <f t="shared" si="0"/>
        <v>52633</v>
      </c>
      <c r="G15" s="129" t="s">
        <v>12</v>
      </c>
      <c r="H15" s="133">
        <f t="shared" si="1"/>
        <v>52633</v>
      </c>
      <c r="I15" s="135">
        <f>Оглавление!$G$11+Оглавление!$G$14</f>
        <v>0</v>
      </c>
    </row>
    <row r="16" spans="1:9" ht="56.1" customHeight="1" x14ac:dyDescent="0.25">
      <c r="A16" s="33"/>
      <c r="B16" s="129">
        <v>949078</v>
      </c>
      <c r="C16" s="129" t="s">
        <v>1028</v>
      </c>
      <c r="D16" s="130" t="s">
        <v>1088</v>
      </c>
      <c r="E16" s="131">
        <v>60790</v>
      </c>
      <c r="F16" s="132">
        <f t="shared" si="0"/>
        <v>42553</v>
      </c>
      <c r="G16" s="129" t="s">
        <v>12</v>
      </c>
      <c r="H16" s="133">
        <f t="shared" si="1"/>
        <v>42553</v>
      </c>
      <c r="I16" s="135">
        <f>Оглавление!$G$11+Оглавление!$G$14</f>
        <v>0</v>
      </c>
    </row>
    <row r="17" spans="1:9" ht="56.1" customHeight="1" x14ac:dyDescent="0.25">
      <c r="A17" s="33"/>
      <c r="B17" s="129">
        <v>948978</v>
      </c>
      <c r="C17" s="129" t="s">
        <v>1029</v>
      </c>
      <c r="D17" s="130" t="s">
        <v>1089</v>
      </c>
      <c r="E17" s="131">
        <v>56990</v>
      </c>
      <c r="F17" s="132">
        <f t="shared" si="0"/>
        <v>39893</v>
      </c>
      <c r="G17" s="129" t="s">
        <v>12</v>
      </c>
      <c r="H17" s="133">
        <f t="shared" si="1"/>
        <v>39893</v>
      </c>
      <c r="I17" s="135">
        <f>Оглавление!$G$11+Оглавление!$G$14</f>
        <v>0</v>
      </c>
    </row>
    <row r="18" spans="1:9" ht="56.1" customHeight="1" x14ac:dyDescent="0.25">
      <c r="A18" s="33"/>
      <c r="B18" s="129">
        <v>77866</v>
      </c>
      <c r="C18" s="129" t="s">
        <v>1030</v>
      </c>
      <c r="D18" s="130" t="s">
        <v>1090</v>
      </c>
      <c r="E18" s="131">
        <v>54390</v>
      </c>
      <c r="F18" s="132">
        <f t="shared" si="0"/>
        <v>38073</v>
      </c>
      <c r="G18" s="129" t="s">
        <v>12</v>
      </c>
      <c r="H18" s="133">
        <f t="shared" si="1"/>
        <v>38073</v>
      </c>
      <c r="I18" s="135">
        <f>Оглавление!$G$11+Оглавление!$G$14</f>
        <v>0</v>
      </c>
    </row>
    <row r="19" spans="1:9" ht="56.1" customHeight="1" x14ac:dyDescent="0.25">
      <c r="A19" s="33"/>
      <c r="B19" s="129">
        <v>949009</v>
      </c>
      <c r="C19" s="129" t="s">
        <v>1031</v>
      </c>
      <c r="D19" s="130" t="s">
        <v>1091</v>
      </c>
      <c r="E19" s="131">
        <v>51290</v>
      </c>
      <c r="F19" s="132">
        <f t="shared" si="0"/>
        <v>35903</v>
      </c>
      <c r="G19" s="129" t="s">
        <v>12</v>
      </c>
      <c r="H19" s="133">
        <f t="shared" si="1"/>
        <v>35903</v>
      </c>
      <c r="I19" s="135">
        <f>Оглавление!$G$11+Оглавление!$G$14</f>
        <v>0</v>
      </c>
    </row>
    <row r="20" spans="1:9" ht="56.1" customHeight="1" x14ac:dyDescent="0.25">
      <c r="A20" s="33"/>
      <c r="B20" s="129">
        <v>182638</v>
      </c>
      <c r="C20" s="129" t="s">
        <v>1032</v>
      </c>
      <c r="D20" s="130" t="s">
        <v>1092</v>
      </c>
      <c r="E20" s="131">
        <v>51290</v>
      </c>
      <c r="F20" s="132">
        <f t="shared" si="0"/>
        <v>35903</v>
      </c>
      <c r="G20" s="129" t="s">
        <v>12</v>
      </c>
      <c r="H20" s="133">
        <f t="shared" si="1"/>
        <v>35903</v>
      </c>
      <c r="I20" s="135">
        <f>Оглавление!$G$11+Оглавление!$G$14</f>
        <v>0</v>
      </c>
    </row>
    <row r="21" spans="1:9" ht="56.1" customHeight="1" x14ac:dyDescent="0.25">
      <c r="A21" s="33"/>
      <c r="B21" s="129">
        <v>188452</v>
      </c>
      <c r="C21" s="129" t="s">
        <v>1033</v>
      </c>
      <c r="D21" s="130" t="s">
        <v>1093</v>
      </c>
      <c r="E21" s="131">
        <v>45390</v>
      </c>
      <c r="F21" s="132">
        <f t="shared" si="0"/>
        <v>31773</v>
      </c>
      <c r="G21" s="129" t="s">
        <v>10</v>
      </c>
      <c r="H21" s="133">
        <f t="shared" si="1"/>
        <v>31773</v>
      </c>
      <c r="I21" s="135">
        <f>Оглавление!$G$10+Оглавление!$G$14</f>
        <v>0</v>
      </c>
    </row>
    <row r="22" spans="1:9" ht="56.1" customHeight="1" x14ac:dyDescent="0.25">
      <c r="A22" s="33"/>
      <c r="B22" s="129">
        <v>143154</v>
      </c>
      <c r="C22" s="129" t="s">
        <v>1034</v>
      </c>
      <c r="D22" s="130" t="s">
        <v>1094</v>
      </c>
      <c r="E22" s="131">
        <v>38390</v>
      </c>
      <c r="F22" s="132">
        <f t="shared" si="0"/>
        <v>26873</v>
      </c>
      <c r="G22" s="129" t="s">
        <v>12</v>
      </c>
      <c r="H22" s="133">
        <f t="shared" si="1"/>
        <v>26873</v>
      </c>
      <c r="I22" s="135">
        <f>Оглавление!$G$11+Оглавление!$G$14</f>
        <v>0</v>
      </c>
    </row>
    <row r="23" spans="1:9" ht="56.1" customHeight="1" x14ac:dyDescent="0.25">
      <c r="A23" s="33"/>
      <c r="B23" s="129">
        <v>949111</v>
      </c>
      <c r="C23" s="129" t="s">
        <v>1035</v>
      </c>
      <c r="D23" s="130" t="s">
        <v>1095</v>
      </c>
      <c r="E23" s="131">
        <v>30690</v>
      </c>
      <c r="F23" s="132">
        <f t="shared" si="0"/>
        <v>21483</v>
      </c>
      <c r="G23" s="129" t="s">
        <v>10</v>
      </c>
      <c r="H23" s="133">
        <f t="shared" si="1"/>
        <v>21483</v>
      </c>
      <c r="I23" s="135">
        <f>Оглавление!$G$10+Оглавление!$G$14</f>
        <v>0</v>
      </c>
    </row>
    <row r="24" spans="1:9" ht="56.1" customHeight="1" x14ac:dyDescent="0.25">
      <c r="A24" s="33"/>
      <c r="B24" s="129">
        <v>949107</v>
      </c>
      <c r="C24" s="129" t="s">
        <v>1036</v>
      </c>
      <c r="D24" s="130" t="s">
        <v>1096</v>
      </c>
      <c r="E24" s="131">
        <v>29990</v>
      </c>
      <c r="F24" s="132">
        <f t="shared" si="0"/>
        <v>20993</v>
      </c>
      <c r="G24" s="129" t="s">
        <v>10</v>
      </c>
      <c r="H24" s="133">
        <f t="shared" si="1"/>
        <v>20993</v>
      </c>
      <c r="I24" s="135">
        <f>Оглавление!$G$10+Оглавление!$G$14</f>
        <v>0</v>
      </c>
    </row>
    <row r="25" spans="1:9" ht="56.1" customHeight="1" x14ac:dyDescent="0.25">
      <c r="A25" s="33"/>
      <c r="B25" s="129">
        <v>949094</v>
      </c>
      <c r="C25" s="129" t="s">
        <v>1037</v>
      </c>
      <c r="D25" s="130" t="s">
        <v>1097</v>
      </c>
      <c r="E25" s="131">
        <v>19990</v>
      </c>
      <c r="F25" s="132">
        <f t="shared" si="0"/>
        <v>13993</v>
      </c>
      <c r="G25" s="129" t="s">
        <v>10</v>
      </c>
      <c r="H25" s="133">
        <f t="shared" si="1"/>
        <v>13993</v>
      </c>
      <c r="I25" s="135">
        <f>Оглавление!$G$10+Оглавление!$G$14</f>
        <v>0</v>
      </c>
    </row>
    <row r="26" spans="1:9" ht="56.1" customHeight="1" x14ac:dyDescent="0.25">
      <c r="A26" s="33"/>
      <c r="B26" s="129">
        <v>949096</v>
      </c>
      <c r="C26" s="129" t="s">
        <v>1038</v>
      </c>
      <c r="D26" s="130" t="s">
        <v>1098</v>
      </c>
      <c r="E26" s="131">
        <v>18590</v>
      </c>
      <c r="F26" s="132">
        <f t="shared" si="0"/>
        <v>13013</v>
      </c>
      <c r="G26" s="129" t="s">
        <v>10</v>
      </c>
      <c r="H26" s="133">
        <f t="shared" si="1"/>
        <v>13013</v>
      </c>
      <c r="I26" s="135">
        <f>Оглавление!$G$10+Оглавление!$G$14</f>
        <v>0</v>
      </c>
    </row>
    <row r="27" spans="1:9" ht="56.1" customHeight="1" x14ac:dyDescent="0.25">
      <c r="A27" s="33"/>
      <c r="B27" s="129">
        <v>949100</v>
      </c>
      <c r="C27" s="129" t="s">
        <v>1039</v>
      </c>
      <c r="D27" s="130" t="s">
        <v>1099</v>
      </c>
      <c r="E27" s="131">
        <v>15690</v>
      </c>
      <c r="F27" s="132">
        <f t="shared" si="0"/>
        <v>10983</v>
      </c>
      <c r="G27" s="129" t="s">
        <v>10</v>
      </c>
      <c r="H27" s="133">
        <f t="shared" si="1"/>
        <v>10983</v>
      </c>
      <c r="I27" s="135">
        <f>Оглавление!$G$10+Оглавление!$G$14</f>
        <v>0</v>
      </c>
    </row>
    <row r="28" spans="1:9" ht="56.1" customHeight="1" x14ac:dyDescent="0.25">
      <c r="A28" s="33"/>
      <c r="B28" s="129">
        <v>949105</v>
      </c>
      <c r="C28" s="129" t="s">
        <v>1040</v>
      </c>
      <c r="D28" s="130" t="s">
        <v>1100</v>
      </c>
      <c r="E28" s="131">
        <v>14990</v>
      </c>
      <c r="F28" s="132">
        <f t="shared" si="0"/>
        <v>10493</v>
      </c>
      <c r="G28" s="129" t="s">
        <v>10</v>
      </c>
      <c r="H28" s="133">
        <f t="shared" si="1"/>
        <v>10493</v>
      </c>
      <c r="I28" s="135">
        <f>Оглавление!$G$10+Оглавление!$G$14</f>
        <v>0</v>
      </c>
    </row>
    <row r="29" spans="1:9" ht="56.1" customHeight="1" x14ac:dyDescent="0.25">
      <c r="A29" s="33"/>
      <c r="B29" s="129">
        <v>949102</v>
      </c>
      <c r="C29" s="129" t="s">
        <v>1041</v>
      </c>
      <c r="D29" s="130" t="s">
        <v>1101</v>
      </c>
      <c r="E29" s="131">
        <v>14990</v>
      </c>
      <c r="F29" s="132">
        <f t="shared" si="0"/>
        <v>10493</v>
      </c>
      <c r="G29" s="129" t="s">
        <v>10</v>
      </c>
      <c r="H29" s="133">
        <f t="shared" si="1"/>
        <v>10493</v>
      </c>
      <c r="I29" s="135">
        <f>Оглавление!$G$10+Оглавление!$G$14</f>
        <v>0</v>
      </c>
    </row>
    <row r="30" spans="1:9" ht="56.1" customHeight="1" x14ac:dyDescent="0.25">
      <c r="A30" s="33"/>
      <c r="B30" s="129">
        <v>909153</v>
      </c>
      <c r="C30" s="129" t="s">
        <v>1042</v>
      </c>
      <c r="D30" s="130" t="s">
        <v>1102</v>
      </c>
      <c r="E30" s="131">
        <v>16690</v>
      </c>
      <c r="F30" s="132">
        <f t="shared" si="0"/>
        <v>11683</v>
      </c>
      <c r="G30" s="129" t="s">
        <v>10</v>
      </c>
      <c r="H30" s="133">
        <f t="shared" si="1"/>
        <v>11683</v>
      </c>
      <c r="I30" s="135">
        <f>Оглавление!$G$10+Оглавление!$G$14</f>
        <v>0</v>
      </c>
    </row>
    <row r="31" spans="1:9" ht="15" customHeight="1" x14ac:dyDescent="0.25">
      <c r="A31" s="373" t="s">
        <v>1103</v>
      </c>
      <c r="B31" s="373"/>
      <c r="C31" s="373"/>
      <c r="D31" s="373"/>
      <c r="E31" s="373"/>
      <c r="F31" s="373"/>
      <c r="G31" s="373"/>
      <c r="H31" s="373"/>
      <c r="I31" s="373"/>
    </row>
    <row r="32" spans="1:9" ht="56.1" customHeight="1" x14ac:dyDescent="0.25">
      <c r="A32" s="33"/>
      <c r="B32" s="129">
        <v>948960</v>
      </c>
      <c r="C32" s="129" t="s">
        <v>1043</v>
      </c>
      <c r="D32" s="130" t="s">
        <v>1104</v>
      </c>
      <c r="E32" s="131">
        <v>38490</v>
      </c>
      <c r="F32" s="132">
        <f t="shared" ref="F32:F39" si="2">E32-E32*30%</f>
        <v>26943</v>
      </c>
      <c r="G32" s="129" t="s">
        <v>12</v>
      </c>
      <c r="H32" s="133">
        <f t="shared" ref="H32:H39" si="3">F32-F32*I32</f>
        <v>26943</v>
      </c>
      <c r="I32" s="135">
        <f>Оглавление!$G$11+Оглавление!$G$14</f>
        <v>0</v>
      </c>
    </row>
    <row r="33" spans="1:12" ht="56.1" customHeight="1" x14ac:dyDescent="0.25">
      <c r="A33" s="33"/>
      <c r="B33" s="129">
        <v>948973</v>
      </c>
      <c r="C33" s="129" t="s">
        <v>1044</v>
      </c>
      <c r="D33" s="130" t="s">
        <v>1105</v>
      </c>
      <c r="E33" s="131">
        <v>9890</v>
      </c>
      <c r="F33" s="132">
        <f t="shared" si="2"/>
        <v>6923</v>
      </c>
      <c r="G33" s="129" t="s">
        <v>12</v>
      </c>
      <c r="H33" s="133">
        <f t="shared" si="3"/>
        <v>6923</v>
      </c>
      <c r="I33" s="135">
        <f>Оглавление!$G$11+Оглавление!$G$14</f>
        <v>0</v>
      </c>
    </row>
    <row r="34" spans="1:12" ht="56.1" customHeight="1" x14ac:dyDescent="0.25">
      <c r="A34" s="33"/>
      <c r="B34" s="129">
        <v>948952</v>
      </c>
      <c r="C34" s="129" t="s">
        <v>1045</v>
      </c>
      <c r="D34" s="130" t="s">
        <v>1106</v>
      </c>
      <c r="E34" s="131">
        <v>41290</v>
      </c>
      <c r="F34" s="132">
        <f t="shared" si="2"/>
        <v>28903</v>
      </c>
      <c r="G34" s="129" t="s">
        <v>12</v>
      </c>
      <c r="H34" s="133">
        <f t="shared" si="3"/>
        <v>28903</v>
      </c>
      <c r="I34" s="135">
        <f>Оглавление!$G$11+Оглавление!$G$14</f>
        <v>0</v>
      </c>
    </row>
    <row r="35" spans="1:12" ht="56.1" customHeight="1" x14ac:dyDescent="0.25">
      <c r="A35" s="33"/>
      <c r="B35" s="129">
        <v>949035</v>
      </c>
      <c r="C35" s="129" t="s">
        <v>1046</v>
      </c>
      <c r="D35" s="130" t="s">
        <v>1107</v>
      </c>
      <c r="E35" s="131">
        <v>82590</v>
      </c>
      <c r="F35" s="132">
        <f t="shared" si="2"/>
        <v>57813</v>
      </c>
      <c r="G35" s="129" t="s">
        <v>12</v>
      </c>
      <c r="H35" s="133">
        <f t="shared" si="3"/>
        <v>57813</v>
      </c>
      <c r="I35" s="135">
        <f>Оглавление!$G$11+Оглавление!$G$14</f>
        <v>0</v>
      </c>
    </row>
    <row r="36" spans="1:12" ht="56.1" customHeight="1" x14ac:dyDescent="0.25">
      <c r="A36" s="33"/>
      <c r="B36" s="129">
        <v>949032</v>
      </c>
      <c r="C36" s="129" t="s">
        <v>1047</v>
      </c>
      <c r="D36" s="130" t="s">
        <v>1108</v>
      </c>
      <c r="E36" s="131">
        <v>56990</v>
      </c>
      <c r="F36" s="132">
        <f t="shared" si="2"/>
        <v>39893</v>
      </c>
      <c r="G36" s="129" t="s">
        <v>12</v>
      </c>
      <c r="H36" s="133">
        <f t="shared" si="3"/>
        <v>39893</v>
      </c>
      <c r="I36" s="135">
        <f>Оглавление!$G$11+Оглавление!$G$14</f>
        <v>0</v>
      </c>
    </row>
    <row r="37" spans="1:12" ht="56.1" customHeight="1" x14ac:dyDescent="0.25">
      <c r="A37" s="33"/>
      <c r="B37" s="129">
        <v>948967</v>
      </c>
      <c r="C37" s="129" t="s">
        <v>1048</v>
      </c>
      <c r="D37" s="130" t="s">
        <v>1109</v>
      </c>
      <c r="E37" s="131">
        <v>54190</v>
      </c>
      <c r="F37" s="132">
        <f t="shared" si="2"/>
        <v>37933</v>
      </c>
      <c r="G37" s="129" t="s">
        <v>12</v>
      </c>
      <c r="H37" s="133">
        <f t="shared" si="3"/>
        <v>37933</v>
      </c>
      <c r="I37" s="135">
        <f>Оглавление!$G$11+Оглавление!$G$14</f>
        <v>0</v>
      </c>
    </row>
    <row r="38" spans="1:12" ht="44.1" customHeight="1" x14ac:dyDescent="0.25">
      <c r="A38" s="33"/>
      <c r="B38" s="129">
        <v>948961</v>
      </c>
      <c r="C38" s="129" t="s">
        <v>1049</v>
      </c>
      <c r="D38" s="130" t="s">
        <v>1110</v>
      </c>
      <c r="E38" s="131">
        <v>37090</v>
      </c>
      <c r="F38" s="132">
        <f t="shared" si="2"/>
        <v>25963</v>
      </c>
      <c r="G38" s="129" t="s">
        <v>12</v>
      </c>
      <c r="H38" s="133">
        <f t="shared" si="3"/>
        <v>25963</v>
      </c>
      <c r="I38" s="135">
        <f>Оглавление!$G$11+Оглавление!$G$14</f>
        <v>0</v>
      </c>
    </row>
    <row r="39" spans="1:12" ht="51.95" customHeight="1" x14ac:dyDescent="0.25">
      <c r="A39" s="33"/>
      <c r="B39" s="129">
        <v>948956</v>
      </c>
      <c r="C39" s="129" t="s">
        <v>1050</v>
      </c>
      <c r="D39" s="130" t="s">
        <v>1111</v>
      </c>
      <c r="E39" s="131">
        <v>42790</v>
      </c>
      <c r="F39" s="132">
        <f t="shared" si="2"/>
        <v>29953</v>
      </c>
      <c r="G39" s="129" t="s">
        <v>12</v>
      </c>
      <c r="H39" s="133">
        <f t="shared" si="3"/>
        <v>29953</v>
      </c>
      <c r="I39" s="135">
        <f>Оглавление!$G$11+Оглавление!$G$14</f>
        <v>0</v>
      </c>
    </row>
    <row r="40" spans="1:12" ht="39" customHeight="1" x14ac:dyDescent="0.25">
      <c r="A40" s="373" t="s">
        <v>1112</v>
      </c>
      <c r="B40" s="373"/>
      <c r="C40" s="373"/>
      <c r="D40" s="373"/>
      <c r="E40" s="373"/>
      <c r="F40" s="373"/>
      <c r="G40" s="373"/>
      <c r="H40" s="373"/>
      <c r="I40" s="373"/>
    </row>
    <row r="41" spans="1:12" ht="39" customHeight="1" x14ac:dyDescent="0.25">
      <c r="A41" s="33"/>
      <c r="B41" s="129">
        <v>949076</v>
      </c>
      <c r="C41" s="129" t="s">
        <v>1051</v>
      </c>
      <c r="D41" s="130" t="s">
        <v>1113</v>
      </c>
      <c r="E41" s="131">
        <v>143990</v>
      </c>
      <c r="F41" s="132">
        <f t="shared" ref="F41:F53" si="4">E41-E41*30%</f>
        <v>100793</v>
      </c>
      <c r="G41" s="129" t="s">
        <v>14</v>
      </c>
      <c r="H41" s="133">
        <f t="shared" ref="H41:H53" si="5">F41-F41*I41</f>
        <v>100793</v>
      </c>
      <c r="I41" s="134">
        <f>Оглавление!$G$12+Оглавление!$G$14</f>
        <v>0</v>
      </c>
    </row>
    <row r="42" spans="1:12" ht="39" customHeight="1" x14ac:dyDescent="0.25">
      <c r="A42" s="33"/>
      <c r="B42" s="129">
        <v>949039</v>
      </c>
      <c r="C42" s="129" t="s">
        <v>1052</v>
      </c>
      <c r="D42" s="130" t="s">
        <v>1114</v>
      </c>
      <c r="E42" s="131">
        <v>69490</v>
      </c>
      <c r="F42" s="132">
        <f t="shared" si="4"/>
        <v>48643</v>
      </c>
      <c r="G42" s="129" t="s">
        <v>12</v>
      </c>
      <c r="H42" s="133">
        <f t="shared" si="5"/>
        <v>48643</v>
      </c>
      <c r="I42" s="135">
        <f>Оглавление!$G$11+Оглавление!$G$14</f>
        <v>0</v>
      </c>
    </row>
    <row r="43" spans="1:12" ht="42.6" customHeight="1" x14ac:dyDescent="0.25">
      <c r="A43" s="33"/>
      <c r="B43" s="129">
        <v>949067</v>
      </c>
      <c r="C43" s="129" t="s">
        <v>1053</v>
      </c>
      <c r="D43" s="130" t="s">
        <v>1115</v>
      </c>
      <c r="E43" s="131">
        <v>42790</v>
      </c>
      <c r="F43" s="132">
        <f t="shared" si="4"/>
        <v>29953</v>
      </c>
      <c r="G43" s="129" t="s">
        <v>12</v>
      </c>
      <c r="H43" s="133">
        <f t="shared" si="5"/>
        <v>29953</v>
      </c>
      <c r="I43" s="135">
        <f>Оглавление!$G$11+Оглавление!$G$14</f>
        <v>0</v>
      </c>
    </row>
    <row r="44" spans="1:12" ht="56.1" customHeight="1" x14ac:dyDescent="0.25">
      <c r="A44" s="33"/>
      <c r="B44" s="129">
        <v>949042</v>
      </c>
      <c r="C44" s="129" t="s">
        <v>1054</v>
      </c>
      <c r="D44" s="130" t="s">
        <v>1116</v>
      </c>
      <c r="E44" s="131">
        <v>36390</v>
      </c>
      <c r="F44" s="132">
        <f t="shared" si="4"/>
        <v>25473</v>
      </c>
      <c r="G44" s="129" t="s">
        <v>12</v>
      </c>
      <c r="H44" s="133">
        <f t="shared" si="5"/>
        <v>25473</v>
      </c>
      <c r="I44" s="135">
        <f>Оглавление!$G$11+Оглавление!$G$14</f>
        <v>0</v>
      </c>
    </row>
    <row r="45" spans="1:12" ht="56.1" customHeight="1" x14ac:dyDescent="0.25">
      <c r="A45" s="33"/>
      <c r="B45" s="129">
        <v>949045</v>
      </c>
      <c r="C45" s="129" t="s">
        <v>1055</v>
      </c>
      <c r="D45" s="130" t="s">
        <v>1117</v>
      </c>
      <c r="E45" s="131">
        <v>14290</v>
      </c>
      <c r="F45" s="132">
        <f t="shared" si="4"/>
        <v>10003</v>
      </c>
      <c r="G45" s="129" t="s">
        <v>10</v>
      </c>
      <c r="H45" s="133">
        <f t="shared" si="5"/>
        <v>10003</v>
      </c>
      <c r="I45" s="135">
        <f>Оглавление!$G$10+Оглавление!$G$14</f>
        <v>0</v>
      </c>
    </row>
    <row r="46" spans="1:12" ht="56.1" customHeight="1" x14ac:dyDescent="0.25">
      <c r="A46" s="33"/>
      <c r="B46" s="129">
        <v>949046</v>
      </c>
      <c r="C46" s="129" t="s">
        <v>1056</v>
      </c>
      <c r="D46" s="130" t="s">
        <v>1118</v>
      </c>
      <c r="E46" s="131">
        <v>14290</v>
      </c>
      <c r="F46" s="132">
        <f t="shared" si="4"/>
        <v>10003</v>
      </c>
      <c r="G46" s="129" t="s">
        <v>10</v>
      </c>
      <c r="H46" s="133">
        <f t="shared" si="5"/>
        <v>10003</v>
      </c>
      <c r="I46" s="135">
        <f>Оглавление!$G$10+Оглавление!$G$14</f>
        <v>0</v>
      </c>
    </row>
    <row r="47" spans="1:12" ht="56.1" customHeight="1" x14ac:dyDescent="0.25">
      <c r="A47" s="33"/>
      <c r="B47" s="129">
        <v>949157</v>
      </c>
      <c r="C47" s="129" t="s">
        <v>1057</v>
      </c>
      <c r="D47" s="130" t="s">
        <v>1119</v>
      </c>
      <c r="E47" s="131">
        <v>8690</v>
      </c>
      <c r="F47" s="132">
        <f t="shared" si="4"/>
        <v>6083</v>
      </c>
      <c r="G47" s="129" t="s">
        <v>12</v>
      </c>
      <c r="H47" s="133">
        <f t="shared" si="5"/>
        <v>6083</v>
      </c>
      <c r="I47" s="135">
        <f>Оглавление!$G$11+Оглавление!$G$14</f>
        <v>0</v>
      </c>
      <c r="J47" s="138"/>
      <c r="L47" s="138"/>
    </row>
    <row r="48" spans="1:12" ht="56.1" customHeight="1" x14ac:dyDescent="0.25">
      <c r="A48" s="33"/>
      <c r="B48" s="129">
        <v>949155</v>
      </c>
      <c r="C48" s="129" t="s">
        <v>1058</v>
      </c>
      <c r="D48" s="130" t="s">
        <v>1120</v>
      </c>
      <c r="E48" s="131">
        <v>7990</v>
      </c>
      <c r="F48" s="132">
        <f t="shared" si="4"/>
        <v>5593</v>
      </c>
      <c r="G48" s="129" t="s">
        <v>12</v>
      </c>
      <c r="H48" s="133">
        <f t="shared" si="5"/>
        <v>5593</v>
      </c>
      <c r="I48" s="135">
        <f>Оглавление!$G$11+Оглавление!$G$14</f>
        <v>0</v>
      </c>
      <c r="L48" s="138"/>
    </row>
    <row r="49" spans="1:12" ht="56.1" customHeight="1" x14ac:dyDescent="0.25">
      <c r="A49" s="33"/>
      <c r="B49" s="129">
        <v>949160</v>
      </c>
      <c r="C49" s="129" t="s">
        <v>1059</v>
      </c>
      <c r="D49" s="130" t="s">
        <v>1121</v>
      </c>
      <c r="E49" s="131">
        <v>6390</v>
      </c>
      <c r="F49" s="132">
        <f t="shared" si="4"/>
        <v>4473</v>
      </c>
      <c r="G49" s="129" t="s">
        <v>10</v>
      </c>
      <c r="H49" s="133">
        <f t="shared" si="5"/>
        <v>4473</v>
      </c>
      <c r="I49" s="135">
        <f>Оглавление!$G$10+Оглавление!$G$14</f>
        <v>0</v>
      </c>
      <c r="L49" s="138"/>
    </row>
    <row r="50" spans="1:12" ht="56.1" customHeight="1" x14ac:dyDescent="0.25">
      <c r="B50" s="129">
        <v>949154</v>
      </c>
      <c r="C50" s="129" t="s">
        <v>1060</v>
      </c>
      <c r="D50" s="130" t="s">
        <v>1122</v>
      </c>
      <c r="E50" s="131">
        <v>5990</v>
      </c>
      <c r="F50" s="132">
        <f t="shared" si="4"/>
        <v>4193</v>
      </c>
      <c r="G50" s="129" t="s">
        <v>10</v>
      </c>
      <c r="H50" s="133">
        <f t="shared" si="5"/>
        <v>4193</v>
      </c>
      <c r="I50" s="135">
        <f>Оглавление!$G$10+Оглавление!$G$14</f>
        <v>0</v>
      </c>
      <c r="L50" s="138"/>
    </row>
    <row r="51" spans="1:12" ht="56.1" customHeight="1" x14ac:dyDescent="0.25">
      <c r="A51" s="33"/>
      <c r="B51" s="129">
        <v>949159</v>
      </c>
      <c r="C51" s="129" t="s">
        <v>1061</v>
      </c>
      <c r="D51" s="130" t="s">
        <v>1123</v>
      </c>
      <c r="E51" s="131">
        <v>5590</v>
      </c>
      <c r="F51" s="132">
        <f t="shared" si="4"/>
        <v>3913</v>
      </c>
      <c r="G51" s="129" t="s">
        <v>10</v>
      </c>
      <c r="H51" s="133">
        <f t="shared" si="5"/>
        <v>3913</v>
      </c>
      <c r="I51" s="135">
        <f>Оглавление!$G$10+Оглавление!$G$14</f>
        <v>0</v>
      </c>
      <c r="L51" s="138"/>
    </row>
    <row r="52" spans="1:12" ht="56.1" customHeight="1" x14ac:dyDescent="0.25">
      <c r="A52" s="33"/>
      <c r="B52" s="129">
        <v>140135</v>
      </c>
      <c r="C52" s="129" t="s">
        <v>1062</v>
      </c>
      <c r="D52" s="130" t="s">
        <v>1124</v>
      </c>
      <c r="E52" s="131">
        <v>5590</v>
      </c>
      <c r="F52" s="132">
        <f t="shared" si="4"/>
        <v>3913</v>
      </c>
      <c r="G52" s="129" t="s">
        <v>10</v>
      </c>
      <c r="H52" s="133">
        <f t="shared" si="5"/>
        <v>3913</v>
      </c>
      <c r="I52" s="135">
        <f>Оглавление!$G$10+Оглавление!$G$14</f>
        <v>0</v>
      </c>
      <c r="L52" s="138"/>
    </row>
    <row r="53" spans="1:12" ht="56.1" customHeight="1" x14ac:dyDescent="0.25">
      <c r="A53" s="33"/>
      <c r="B53" s="129">
        <v>949158</v>
      </c>
      <c r="C53" s="129" t="s">
        <v>1063</v>
      </c>
      <c r="D53" s="130" t="s">
        <v>1125</v>
      </c>
      <c r="E53" s="131">
        <v>5590</v>
      </c>
      <c r="F53" s="132">
        <f t="shared" si="4"/>
        <v>3913</v>
      </c>
      <c r="G53" s="129" t="s">
        <v>12</v>
      </c>
      <c r="H53" s="133">
        <f t="shared" si="5"/>
        <v>3913</v>
      </c>
      <c r="I53" s="135">
        <f>Оглавление!$G$11+Оглавление!$G$14</f>
        <v>0</v>
      </c>
      <c r="L53" s="138"/>
    </row>
    <row r="54" spans="1:12" ht="14.45" customHeight="1" x14ac:dyDescent="0.25">
      <c r="A54" s="373" t="s">
        <v>1126</v>
      </c>
      <c r="B54" s="373"/>
      <c r="C54" s="373"/>
      <c r="D54" s="373"/>
      <c r="E54" s="373"/>
      <c r="F54" s="373"/>
      <c r="G54" s="373"/>
      <c r="H54" s="373"/>
      <c r="I54" s="373"/>
    </row>
    <row r="55" spans="1:12" ht="56.1" customHeight="1" x14ac:dyDescent="0.25">
      <c r="A55" s="33"/>
      <c r="B55" s="129">
        <v>948903</v>
      </c>
      <c r="C55" s="129" t="s">
        <v>1064</v>
      </c>
      <c r="D55" s="130" t="s">
        <v>1127</v>
      </c>
      <c r="E55" s="131">
        <v>197390</v>
      </c>
      <c r="F55" s="132">
        <f t="shared" ref="F55:F57" si="6">E55-E55*30%</f>
        <v>138173</v>
      </c>
      <c r="G55" s="129" t="s">
        <v>14</v>
      </c>
      <c r="H55" s="133">
        <f t="shared" ref="H55:H57" si="7">F55-F55*I55</f>
        <v>138173</v>
      </c>
      <c r="I55" s="134">
        <f>Оглавление!$G$12+Оглавление!$G$14</f>
        <v>0</v>
      </c>
    </row>
    <row r="56" spans="1:12" ht="57" customHeight="1" x14ac:dyDescent="0.25">
      <c r="A56" s="33"/>
      <c r="B56" s="129">
        <v>168241</v>
      </c>
      <c r="C56" s="129" t="s">
        <v>1065</v>
      </c>
      <c r="D56" s="130" t="s">
        <v>1128</v>
      </c>
      <c r="E56" s="131">
        <v>170890</v>
      </c>
      <c r="F56" s="132">
        <f t="shared" si="6"/>
        <v>119623</v>
      </c>
      <c r="G56" s="129" t="s">
        <v>14</v>
      </c>
      <c r="H56" s="133">
        <f t="shared" si="7"/>
        <v>119623</v>
      </c>
      <c r="I56" s="134">
        <f>Оглавление!$G$12+Оглавление!$G$14</f>
        <v>0</v>
      </c>
    </row>
    <row r="57" spans="1:12" ht="57" customHeight="1" x14ac:dyDescent="0.25">
      <c r="A57" s="33"/>
      <c r="B57" s="129">
        <v>949027</v>
      </c>
      <c r="C57" s="129" t="s">
        <v>1066</v>
      </c>
      <c r="D57" s="130" t="s">
        <v>1129</v>
      </c>
      <c r="E57" s="131">
        <v>101890</v>
      </c>
      <c r="F57" s="132">
        <f t="shared" si="6"/>
        <v>71323</v>
      </c>
      <c r="G57" s="129" t="s">
        <v>12</v>
      </c>
      <c r="H57" s="133">
        <f t="shared" si="7"/>
        <v>71323</v>
      </c>
      <c r="I57" s="135">
        <f>Оглавление!$G$11+Оглавление!$G$14</f>
        <v>0</v>
      </c>
    </row>
  </sheetData>
  <sheetProtection selectLockedCells="1" selectUnlockedCells="1"/>
  <autoFilter ref="A1:I57"/>
  <mergeCells count="4">
    <mergeCell ref="A2:I2"/>
    <mergeCell ref="A31:I31"/>
    <mergeCell ref="A40:I40"/>
    <mergeCell ref="A54:I54"/>
  </mergeCells>
  <pageMargins left="0.7" right="0.7" top="0.75" bottom="0.75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9"/>
    <pageSetUpPr fitToPage="1"/>
  </sheetPr>
  <dimension ref="A1:M74"/>
  <sheetViews>
    <sheetView zoomScaleNormal="100" workbookViewId="0">
      <pane xSplit="12" ySplit="8" topLeftCell="M9" activePane="bottomRight" state="frozen"/>
      <selection pane="topRight" activeCell="O1" sqref="O1"/>
      <selection pane="bottomLeft" activeCell="A9" sqref="A9"/>
      <selection pane="bottomRight"/>
    </sheetView>
  </sheetViews>
  <sheetFormatPr defaultColWidth="9.28515625" defaultRowHeight="15.75" x14ac:dyDescent="0.25"/>
  <cols>
    <col min="1" max="1" width="26" style="12" customWidth="1"/>
    <col min="2" max="2" width="15.7109375" style="139" customWidth="1"/>
    <col min="3" max="3" width="62.5703125" style="140" customWidth="1"/>
    <col min="4" max="4" width="15.28515625" style="140" customWidth="1"/>
    <col min="5" max="5" width="15.28515625" style="141" customWidth="1"/>
    <col min="6" max="6" width="7.7109375" style="139" customWidth="1"/>
    <col min="7" max="7" width="14.28515625" style="142" customWidth="1"/>
    <col min="8" max="8" width="10.7109375" style="143" customWidth="1"/>
    <col min="9" max="9" width="9" style="144" customWidth="1"/>
    <col min="10" max="10" width="16.7109375" style="144" customWidth="1"/>
    <col min="11" max="11" width="16.28515625" style="144" customWidth="1"/>
    <col min="12" max="12" width="11.7109375" style="145" customWidth="1"/>
    <col min="13" max="16384" width="9.28515625" style="12"/>
  </cols>
  <sheetData>
    <row r="1" spans="1:13" s="154" customFormat="1" ht="20.65" customHeight="1" x14ac:dyDescent="0.25">
      <c r="A1" s="11"/>
      <c r="B1" s="11"/>
      <c r="C1" s="374"/>
      <c r="D1" s="146"/>
      <c r="E1" s="147"/>
      <c r="F1" s="148"/>
      <c r="G1" s="149"/>
      <c r="H1" s="150"/>
      <c r="I1" s="151"/>
      <c r="J1" s="151"/>
      <c r="K1" s="152"/>
      <c r="L1" s="153"/>
    </row>
    <row r="2" spans="1:13" ht="16.899999999999999" customHeight="1" x14ac:dyDescent="0.25">
      <c r="A2" s="11"/>
      <c r="B2" s="12"/>
      <c r="C2" s="374"/>
      <c r="D2" s="155"/>
      <c r="E2" s="156"/>
      <c r="F2" s="157"/>
      <c r="G2" s="158"/>
      <c r="H2" s="159"/>
      <c r="I2" s="160"/>
      <c r="J2" s="160"/>
      <c r="K2" s="160"/>
      <c r="L2" s="160"/>
    </row>
    <row r="3" spans="1:13" ht="18" x14ac:dyDescent="0.25">
      <c r="A3" s="11"/>
      <c r="B3" s="11"/>
      <c r="C3" s="374"/>
      <c r="D3" s="155"/>
      <c r="E3" s="163"/>
      <c r="F3" s="164"/>
      <c r="G3" s="158"/>
      <c r="H3" s="165"/>
      <c r="I3" s="165"/>
      <c r="J3" s="165"/>
      <c r="K3" s="160"/>
      <c r="L3" s="160"/>
    </row>
    <row r="4" spans="1:13" s="154" customFormat="1" ht="18" x14ac:dyDescent="0.25">
      <c r="A4" s="11"/>
      <c r="B4" s="11"/>
      <c r="C4" s="374"/>
      <c r="D4" s="155"/>
      <c r="E4" s="166"/>
      <c r="F4" s="167"/>
      <c r="G4" s="168"/>
      <c r="H4" s="169"/>
      <c r="I4" s="169"/>
      <c r="J4" s="169"/>
      <c r="K4" s="160"/>
      <c r="L4" s="160"/>
    </row>
    <row r="5" spans="1:13" s="154" customFormat="1" ht="19.149999999999999" customHeight="1" x14ac:dyDescent="0.25">
      <c r="A5" s="13" t="s">
        <v>21</v>
      </c>
      <c r="B5" s="14"/>
      <c r="C5" s="374"/>
      <c r="D5" s="155"/>
      <c r="E5" s="170"/>
      <c r="F5" s="171"/>
      <c r="G5" s="172"/>
      <c r="H5" s="173"/>
      <c r="I5" s="173"/>
      <c r="J5" s="173"/>
      <c r="K5" s="160"/>
      <c r="L5" s="160"/>
    </row>
    <row r="6" spans="1:13" x14ac:dyDescent="0.25">
      <c r="A6" s="15" t="s">
        <v>1003</v>
      </c>
      <c r="L6" s="174"/>
    </row>
    <row r="7" spans="1:13" ht="62.25" customHeight="1" thickBot="1" x14ac:dyDescent="0.25">
      <c r="A7" s="17" t="s">
        <v>1067</v>
      </c>
      <c r="B7" s="17" t="s">
        <v>1130</v>
      </c>
      <c r="C7" s="17" t="s">
        <v>25</v>
      </c>
      <c r="D7" s="17" t="s">
        <v>1131</v>
      </c>
      <c r="E7" s="17" t="s">
        <v>1132</v>
      </c>
      <c r="F7" s="17" t="s">
        <v>1133</v>
      </c>
      <c r="G7" s="17" t="s">
        <v>1134</v>
      </c>
      <c r="H7" s="17" t="s">
        <v>1135</v>
      </c>
      <c r="I7" s="17" t="s">
        <v>1136</v>
      </c>
      <c r="J7" s="17" t="s">
        <v>1137</v>
      </c>
      <c r="K7" s="17" t="s">
        <v>1138</v>
      </c>
      <c r="L7" s="17" t="s">
        <v>26</v>
      </c>
      <c r="M7" s="19" t="s">
        <v>30</v>
      </c>
    </row>
    <row r="8" spans="1:13" x14ac:dyDescent="0.25">
      <c r="A8" s="175"/>
      <c r="B8" s="176"/>
      <c r="C8" s="177"/>
      <c r="D8" s="177"/>
      <c r="E8" s="178"/>
      <c r="F8" s="176"/>
      <c r="G8" s="179"/>
      <c r="H8" s="180"/>
      <c r="I8" s="181"/>
      <c r="J8" s="181"/>
      <c r="K8" s="181"/>
      <c r="L8" s="182"/>
      <c r="M8" s="183"/>
    </row>
    <row r="9" spans="1:13" ht="61.5" customHeight="1" x14ac:dyDescent="0.2">
      <c r="A9" s="375"/>
      <c r="B9" s="184" t="s">
        <v>607</v>
      </c>
      <c r="C9" s="185" t="s">
        <v>609</v>
      </c>
      <c r="D9" s="186" t="s">
        <v>1139</v>
      </c>
      <c r="E9" s="187" t="str">
        <f>VLOOKUP(B9,'Общая таблица'!A:E,5,0)</f>
        <v>BEST</v>
      </c>
      <c r="F9" s="188">
        <v>520</v>
      </c>
      <c r="G9" s="189" t="s">
        <v>1140</v>
      </c>
      <c r="H9" s="190" t="s">
        <v>1141</v>
      </c>
      <c r="I9" s="191" t="s">
        <v>1142</v>
      </c>
      <c r="J9" s="191" t="s">
        <v>1143</v>
      </c>
      <c r="K9" s="192" t="s">
        <v>1144</v>
      </c>
      <c r="L9" s="193">
        <f>VLOOKUP(B9,'Общая таблица'!A:D,4,0)</f>
        <v>138590</v>
      </c>
      <c r="M9" s="195" t="str">
        <f>VLOOKUP(B9,'Общая таблица'!A:H,8,0)</f>
        <v>D</v>
      </c>
    </row>
    <row r="10" spans="1:13" ht="69" customHeight="1" x14ac:dyDescent="0.2">
      <c r="A10" s="375"/>
      <c r="B10" s="184" t="s">
        <v>610</v>
      </c>
      <c r="C10" s="185" t="s">
        <v>612</v>
      </c>
      <c r="D10" s="186" t="s">
        <v>1139</v>
      </c>
      <c r="E10" s="187" t="str">
        <f>VLOOKUP(B10,'Общая таблица'!A:E,5,0)</f>
        <v>BEST</v>
      </c>
      <c r="F10" s="188">
        <v>700</v>
      </c>
      <c r="G10" s="189" t="s">
        <v>1140</v>
      </c>
      <c r="H10" s="190" t="s">
        <v>1141</v>
      </c>
      <c r="I10" s="191" t="s">
        <v>1142</v>
      </c>
      <c r="J10" s="191" t="s">
        <v>1143</v>
      </c>
      <c r="K10" s="192" t="s">
        <v>1144</v>
      </c>
      <c r="L10" s="193">
        <f>VLOOKUP(B10,'Общая таблица'!A:D,4,0)</f>
        <v>138590</v>
      </c>
      <c r="M10" s="195" t="str">
        <f>VLOOKUP(B10,'Общая таблица'!A:H,8,0)</f>
        <v>D</v>
      </c>
    </row>
    <row r="11" spans="1:13" s="200" customFormat="1" ht="42.75" customHeight="1" x14ac:dyDescent="0.25">
      <c r="A11" s="376"/>
      <c r="B11" s="184" t="s">
        <v>410</v>
      </c>
      <c r="C11" s="185" t="s">
        <v>412</v>
      </c>
      <c r="D11" s="187" t="s">
        <v>1145</v>
      </c>
      <c r="E11" s="187" t="str">
        <f>VLOOKUP(B11,'Общая таблица'!A:E,5,0)</f>
        <v>BEST</v>
      </c>
      <c r="F11" s="197">
        <v>900</v>
      </c>
      <c r="G11" s="198" t="s">
        <v>1146</v>
      </c>
      <c r="H11" s="199" t="s">
        <v>1147</v>
      </c>
      <c r="I11" s="191" t="s">
        <v>1148</v>
      </c>
      <c r="J11" s="191" t="s">
        <v>1143</v>
      </c>
      <c r="K11" s="191" t="s">
        <v>1149</v>
      </c>
      <c r="L11" s="193">
        <f>VLOOKUP(B11,'Общая таблица'!A:D,4,0)</f>
        <v>188490</v>
      </c>
      <c r="M11" s="195" t="str">
        <f>VLOOKUP(B11,'Общая таблица'!A:H,8,0)</f>
        <v>C</v>
      </c>
    </row>
    <row r="12" spans="1:13" s="200" customFormat="1" ht="42.75" customHeight="1" x14ac:dyDescent="0.25">
      <c r="A12" s="376"/>
      <c r="B12" s="184" t="s">
        <v>404</v>
      </c>
      <c r="C12" s="185" t="s">
        <v>406</v>
      </c>
      <c r="D12" s="187" t="s">
        <v>1145</v>
      </c>
      <c r="E12" s="187" t="str">
        <f>VLOOKUP(B12,'Общая таблица'!A:E,5,0)</f>
        <v>BEST</v>
      </c>
      <c r="F12" s="197">
        <v>1200</v>
      </c>
      <c r="G12" s="198" t="s">
        <v>1146</v>
      </c>
      <c r="H12" s="199" t="s">
        <v>1147</v>
      </c>
      <c r="I12" s="191" t="s">
        <v>1148</v>
      </c>
      <c r="J12" s="191" t="s">
        <v>1143</v>
      </c>
      <c r="K12" s="191" t="s">
        <v>1149</v>
      </c>
      <c r="L12" s="193">
        <f>VLOOKUP(B12,'Общая таблица'!A:D,4,0)</f>
        <v>205090</v>
      </c>
      <c r="M12" s="195" t="str">
        <f>VLOOKUP(B12,'Общая таблица'!A:H,8,0)</f>
        <v>C</v>
      </c>
    </row>
    <row r="13" spans="1:13" s="200" customFormat="1" ht="42.75" customHeight="1" x14ac:dyDescent="0.25">
      <c r="A13" s="376"/>
      <c r="B13" s="184" t="s">
        <v>407</v>
      </c>
      <c r="C13" s="185" t="s">
        <v>409</v>
      </c>
      <c r="D13" s="187" t="s">
        <v>1145</v>
      </c>
      <c r="E13" s="187" t="str">
        <f>VLOOKUP(B13,'Общая таблица'!A:E,5,0)</f>
        <v>BEST</v>
      </c>
      <c r="F13" s="197">
        <v>600</v>
      </c>
      <c r="G13" s="198" t="s">
        <v>1146</v>
      </c>
      <c r="H13" s="199" t="s">
        <v>1147</v>
      </c>
      <c r="I13" s="191" t="s">
        <v>1148</v>
      </c>
      <c r="J13" s="191" t="s">
        <v>1143</v>
      </c>
      <c r="K13" s="191" t="s">
        <v>1149</v>
      </c>
      <c r="L13" s="193">
        <f>VLOOKUP(B13,'Общая таблица'!A:D,4,0)</f>
        <v>179290</v>
      </c>
      <c r="M13" s="195" t="str">
        <f>VLOOKUP(B13,'Общая таблица'!A:H,8,0)</f>
        <v>C</v>
      </c>
    </row>
    <row r="14" spans="1:13" s="200" customFormat="1" ht="42.75" customHeight="1" x14ac:dyDescent="0.25">
      <c r="A14" s="196"/>
      <c r="B14" s="184" t="s">
        <v>348</v>
      </c>
      <c r="C14" s="185" t="s">
        <v>350</v>
      </c>
      <c r="D14" s="187" t="s">
        <v>1150</v>
      </c>
      <c r="E14" s="187" t="str">
        <f>VLOOKUP(B14,'Общая таблица'!A:E,5,0)</f>
        <v>BEST</v>
      </c>
      <c r="F14" s="197">
        <v>780</v>
      </c>
      <c r="G14" s="198" t="s">
        <v>1146</v>
      </c>
      <c r="H14" s="199" t="s">
        <v>1151</v>
      </c>
      <c r="I14" s="191" t="s">
        <v>1152</v>
      </c>
      <c r="J14" s="191" t="s">
        <v>1143</v>
      </c>
      <c r="K14" s="191" t="s">
        <v>1149</v>
      </c>
      <c r="L14" s="193">
        <f>VLOOKUP(B14,'Общая таблица'!A:D,4,0)</f>
        <v>186590</v>
      </c>
      <c r="M14" s="195" t="str">
        <f>VLOOKUP(B14,'Общая таблица'!A:H,8,0)</f>
        <v>O</v>
      </c>
    </row>
    <row r="15" spans="1:13" s="200" customFormat="1" ht="42.75" customHeight="1" x14ac:dyDescent="0.25">
      <c r="A15" s="376"/>
      <c r="B15" s="184" t="s">
        <v>398</v>
      </c>
      <c r="C15" s="185" t="s">
        <v>400</v>
      </c>
      <c r="D15" s="187" t="s">
        <v>1145</v>
      </c>
      <c r="E15" s="187" t="str">
        <f>VLOOKUP(B15,'Общая таблица'!A:E,5,0)</f>
        <v>BEST</v>
      </c>
      <c r="F15" s="197">
        <v>600</v>
      </c>
      <c r="G15" s="198" t="s">
        <v>1146</v>
      </c>
      <c r="H15" s="199" t="s">
        <v>1147</v>
      </c>
      <c r="I15" s="191" t="s">
        <v>1148</v>
      </c>
      <c r="J15" s="201" t="s">
        <v>1153</v>
      </c>
      <c r="K15" s="191" t="s">
        <v>1149</v>
      </c>
      <c r="L15" s="193">
        <f>VLOOKUP(B15,'Общая таблица'!A:D,4,0)</f>
        <v>179290</v>
      </c>
      <c r="M15" s="195" t="str">
        <f>VLOOKUP(B15,'Общая таблица'!A:H,8,0)</f>
        <v>C</v>
      </c>
    </row>
    <row r="16" spans="1:13" s="200" customFormat="1" ht="42.75" customHeight="1" x14ac:dyDescent="0.25">
      <c r="A16" s="376"/>
      <c r="B16" s="184" t="s">
        <v>401</v>
      </c>
      <c r="C16" s="185" t="s">
        <v>403</v>
      </c>
      <c r="D16" s="187" t="s">
        <v>1145</v>
      </c>
      <c r="E16" s="187" t="str">
        <f>VLOOKUP(B16,'Общая таблица'!A:E,5,0)</f>
        <v>BEST</v>
      </c>
      <c r="F16" s="197">
        <v>900</v>
      </c>
      <c r="G16" s="198" t="s">
        <v>1146</v>
      </c>
      <c r="H16" s="199" t="s">
        <v>1147</v>
      </c>
      <c r="I16" s="191" t="s">
        <v>1148</v>
      </c>
      <c r="J16" s="201" t="s">
        <v>1153</v>
      </c>
      <c r="K16" s="191" t="s">
        <v>1149</v>
      </c>
      <c r="L16" s="193">
        <f>VLOOKUP(B16,'Общая таблица'!A:D,4,0)</f>
        <v>186590</v>
      </c>
      <c r="M16" s="195" t="str">
        <f>VLOOKUP(B16,'Общая таблица'!A:H,8,0)</f>
        <v>C</v>
      </c>
    </row>
    <row r="17" spans="1:13" s="200" customFormat="1" ht="42.75" customHeight="1" x14ac:dyDescent="0.25">
      <c r="A17" s="376"/>
      <c r="B17" s="184" t="s">
        <v>395</v>
      </c>
      <c r="C17" s="185" t="s">
        <v>397</v>
      </c>
      <c r="D17" s="187" t="s">
        <v>1145</v>
      </c>
      <c r="E17" s="187" t="str">
        <f>VLOOKUP(B17,'Общая таблица'!A:E,5,0)</f>
        <v>BEST</v>
      </c>
      <c r="F17" s="197">
        <v>1200</v>
      </c>
      <c r="G17" s="198" t="s">
        <v>1146</v>
      </c>
      <c r="H17" s="199" t="s">
        <v>1147</v>
      </c>
      <c r="I17" s="191" t="s">
        <v>1148</v>
      </c>
      <c r="J17" s="201" t="s">
        <v>1153</v>
      </c>
      <c r="K17" s="191" t="s">
        <v>1149</v>
      </c>
      <c r="L17" s="193">
        <f>VLOOKUP(B17,'Общая таблица'!A:D,4,0)</f>
        <v>208790</v>
      </c>
      <c r="M17" s="195" t="str">
        <f>VLOOKUP(B17,'Общая таблица'!A:H,8,0)</f>
        <v>C</v>
      </c>
    </row>
    <row r="18" spans="1:13" s="200" customFormat="1" ht="72.599999999999994" customHeight="1" x14ac:dyDescent="0.25">
      <c r="A18" s="376"/>
      <c r="B18" s="202" t="s">
        <v>462</v>
      </c>
      <c r="C18" s="203" t="s">
        <v>1154</v>
      </c>
      <c r="D18" s="187" t="s">
        <v>1145</v>
      </c>
      <c r="E18" s="187" t="str">
        <f>VLOOKUP(B18,'Общая таблица'!A:E,5,0)</f>
        <v>BEST</v>
      </c>
      <c r="F18" s="197">
        <v>520</v>
      </c>
      <c r="G18" s="201" t="s">
        <v>1155</v>
      </c>
      <c r="H18" s="199" t="s">
        <v>1156</v>
      </c>
      <c r="I18" s="191" t="s">
        <v>1157</v>
      </c>
      <c r="J18" s="191" t="s">
        <v>1158</v>
      </c>
      <c r="K18" s="204" t="s">
        <v>1159</v>
      </c>
      <c r="L18" s="193">
        <f>VLOOKUP(B18,'Общая таблица'!A:D,4,0)</f>
        <v>138590</v>
      </c>
      <c r="M18" s="195" t="str">
        <f>VLOOKUP(B18,'Общая таблица'!A:H,8,0)</f>
        <v>B</v>
      </c>
    </row>
    <row r="19" spans="1:13" s="200" customFormat="1" ht="72.599999999999994" customHeight="1" x14ac:dyDescent="0.25">
      <c r="A19" s="376"/>
      <c r="B19" s="202" t="s">
        <v>465</v>
      </c>
      <c r="C19" s="203" t="s">
        <v>1160</v>
      </c>
      <c r="D19" s="187" t="s">
        <v>1145</v>
      </c>
      <c r="E19" s="187" t="str">
        <f>VLOOKUP(B19,'Общая таблица'!A:E,5,0)</f>
        <v>BEST</v>
      </c>
      <c r="F19" s="197">
        <v>700</v>
      </c>
      <c r="G19" s="201" t="s">
        <v>1155</v>
      </c>
      <c r="H19" s="199" t="s">
        <v>1156</v>
      </c>
      <c r="I19" s="191" t="s">
        <v>1157</v>
      </c>
      <c r="J19" s="191" t="s">
        <v>1158</v>
      </c>
      <c r="K19" s="204" t="s">
        <v>1159</v>
      </c>
      <c r="L19" s="193">
        <f>VLOOKUP(B19,'Общая таблица'!A:D,4,0)</f>
        <v>147790</v>
      </c>
      <c r="M19" s="195" t="str">
        <f>VLOOKUP(B19,'Общая таблица'!A:H,8,0)</f>
        <v>B</v>
      </c>
    </row>
    <row r="20" spans="1:13" s="200" customFormat="1" ht="72.599999999999994" customHeight="1" x14ac:dyDescent="0.25">
      <c r="A20" s="376"/>
      <c r="B20" s="202" t="s">
        <v>456</v>
      </c>
      <c r="C20" s="203" t="s">
        <v>1161</v>
      </c>
      <c r="D20" s="187" t="s">
        <v>1145</v>
      </c>
      <c r="E20" s="187" t="str">
        <f>VLOOKUP(B20,'Общая таблица'!A:E,5,0)</f>
        <v>BEST</v>
      </c>
      <c r="F20" s="197">
        <v>520</v>
      </c>
      <c r="G20" s="201" t="s">
        <v>1162</v>
      </c>
      <c r="H20" s="199" t="s">
        <v>1156</v>
      </c>
      <c r="I20" s="191" t="s">
        <v>1157</v>
      </c>
      <c r="J20" s="191" t="s">
        <v>1158</v>
      </c>
      <c r="K20" s="204" t="s">
        <v>1159</v>
      </c>
      <c r="L20" s="193">
        <f>VLOOKUP(B20,'Общая таблица'!A:D,4,0)</f>
        <v>147790</v>
      </c>
      <c r="M20" s="195" t="str">
        <f>VLOOKUP(B20,'Общая таблица'!A:H,8,0)</f>
        <v>B</v>
      </c>
    </row>
    <row r="21" spans="1:13" s="200" customFormat="1" ht="72.599999999999994" customHeight="1" x14ac:dyDescent="0.25">
      <c r="A21" s="376"/>
      <c r="B21" s="202" t="s">
        <v>459</v>
      </c>
      <c r="C21" s="203" t="s">
        <v>1163</v>
      </c>
      <c r="D21" s="187" t="s">
        <v>1145</v>
      </c>
      <c r="E21" s="187" t="str">
        <f>VLOOKUP(B21,'Общая таблица'!A:E,5,0)</f>
        <v>BEST</v>
      </c>
      <c r="F21" s="197">
        <v>700</v>
      </c>
      <c r="G21" s="201" t="s">
        <v>1162</v>
      </c>
      <c r="H21" s="199" t="s">
        <v>1156</v>
      </c>
      <c r="I21" s="191" t="s">
        <v>1157</v>
      </c>
      <c r="J21" s="191" t="s">
        <v>1158</v>
      </c>
      <c r="K21" s="204" t="s">
        <v>1159</v>
      </c>
      <c r="L21" s="193">
        <f>VLOOKUP(B21,'Общая таблица'!A:D,4,0)</f>
        <v>158890</v>
      </c>
      <c r="M21" s="195" t="str">
        <f>VLOOKUP(B21,'Общая таблица'!A:H,8,0)</f>
        <v>B</v>
      </c>
    </row>
    <row r="22" spans="1:13" s="200" customFormat="1" ht="72.599999999999994" customHeight="1" x14ac:dyDescent="0.25">
      <c r="A22" s="376"/>
      <c r="B22" s="202" t="s">
        <v>823</v>
      </c>
      <c r="C22" s="203" t="s">
        <v>825</v>
      </c>
      <c r="D22" s="187" t="s">
        <v>1145</v>
      </c>
      <c r="E22" s="187" t="str">
        <f>VLOOKUP(B22,'Общая таблица'!A:E,5,0)</f>
        <v>BEST</v>
      </c>
      <c r="F22" s="197">
        <v>990</v>
      </c>
      <c r="G22" s="201" t="s">
        <v>1164</v>
      </c>
      <c r="H22" s="199" t="s">
        <v>1165</v>
      </c>
      <c r="I22" s="191" t="s">
        <v>1166</v>
      </c>
      <c r="J22" s="191" t="s">
        <v>1158</v>
      </c>
      <c r="K22" s="191" t="s">
        <v>1149</v>
      </c>
      <c r="L22" s="193">
        <f>VLOOKUP(B22,'Общая таблица'!A:D,4,0)</f>
        <v>85690</v>
      </c>
      <c r="M22" s="195" t="str">
        <f>VLOOKUP(B22,'Общая таблица'!A:H,8,0)</f>
        <v>B</v>
      </c>
    </row>
    <row r="23" spans="1:13" s="200" customFormat="1" ht="72.599999999999994" customHeight="1" x14ac:dyDescent="0.25">
      <c r="A23" s="376"/>
      <c r="B23" s="202" t="s">
        <v>820</v>
      </c>
      <c r="C23" s="203" t="s">
        <v>822</v>
      </c>
      <c r="D23" s="187" t="s">
        <v>1145</v>
      </c>
      <c r="E23" s="187" t="str">
        <f>VLOOKUP(B23,'Общая таблица'!A:E,5,0)</f>
        <v>BEST</v>
      </c>
      <c r="F23" s="197">
        <v>770</v>
      </c>
      <c r="G23" s="201" t="s">
        <v>1164</v>
      </c>
      <c r="H23" s="199" t="s">
        <v>1165</v>
      </c>
      <c r="I23" s="191" t="s">
        <v>1166</v>
      </c>
      <c r="J23" s="191" t="s">
        <v>1158</v>
      </c>
      <c r="K23" s="191" t="s">
        <v>1149</v>
      </c>
      <c r="L23" s="193">
        <f>VLOOKUP(B23,'Общая таблица'!A:D,4,0)</f>
        <v>83690</v>
      </c>
      <c r="M23" s="195" t="str">
        <f>VLOOKUP(B23,'Общая таблица'!A:H,8,0)</f>
        <v>B</v>
      </c>
    </row>
    <row r="24" spans="1:13" s="200" customFormat="1" ht="72.599999999999994" customHeight="1" x14ac:dyDescent="0.25">
      <c r="A24" s="376"/>
      <c r="B24" s="202" t="s">
        <v>817</v>
      </c>
      <c r="C24" s="203" t="s">
        <v>819</v>
      </c>
      <c r="D24" s="187" t="s">
        <v>1145</v>
      </c>
      <c r="E24" s="187" t="str">
        <f>VLOOKUP(B24,'Общая таблица'!A:E,5,0)</f>
        <v>BEST</v>
      </c>
      <c r="F24" s="197">
        <v>540</v>
      </c>
      <c r="G24" s="201" t="s">
        <v>1164</v>
      </c>
      <c r="H24" s="199" t="s">
        <v>1165</v>
      </c>
      <c r="I24" s="191" t="s">
        <v>1166</v>
      </c>
      <c r="J24" s="191" t="s">
        <v>1158</v>
      </c>
      <c r="K24" s="191" t="s">
        <v>1149</v>
      </c>
      <c r="L24" s="193">
        <f>VLOOKUP(B24,'Общая таблица'!A:D,4,0)</f>
        <v>80090</v>
      </c>
      <c r="M24" s="195" t="str">
        <f>VLOOKUP(B24,'Общая таблица'!A:H,8,0)</f>
        <v>B</v>
      </c>
    </row>
    <row r="25" spans="1:13" s="200" customFormat="1" ht="72.599999999999994" customHeight="1" x14ac:dyDescent="0.25">
      <c r="A25" s="376"/>
      <c r="B25" s="184" t="s">
        <v>477</v>
      </c>
      <c r="C25" s="185" t="s">
        <v>479</v>
      </c>
      <c r="D25" s="187" t="s">
        <v>1145</v>
      </c>
      <c r="E25" s="187" t="str">
        <f>VLOOKUP(B25,'Общая таблица'!A:E,5,0)</f>
        <v>BEST</v>
      </c>
      <c r="F25" s="202">
        <v>600</v>
      </c>
      <c r="G25" s="198" t="s">
        <v>1146</v>
      </c>
      <c r="H25" s="199" t="s">
        <v>1167</v>
      </c>
      <c r="I25" s="191" t="s">
        <v>1168</v>
      </c>
      <c r="J25" s="191" t="s">
        <v>1143</v>
      </c>
      <c r="K25" s="191" t="s">
        <v>1144</v>
      </c>
      <c r="L25" s="193">
        <f>VLOOKUP(B25,'Общая таблица'!A:D,4,0)</f>
        <v>92390</v>
      </c>
      <c r="M25" s="195" t="str">
        <f>VLOOKUP(B25,'Общая таблица'!A:H,8,0)</f>
        <v>A</v>
      </c>
    </row>
    <row r="26" spans="1:13" s="200" customFormat="1" ht="72.599999999999994" customHeight="1" x14ac:dyDescent="0.25">
      <c r="A26" s="376"/>
      <c r="B26" s="184" t="s">
        <v>480</v>
      </c>
      <c r="C26" s="185" t="s">
        <v>481</v>
      </c>
      <c r="D26" s="187" t="s">
        <v>1145</v>
      </c>
      <c r="E26" s="187" t="str">
        <f>VLOOKUP(B26,'Общая таблица'!A:E,5,0)</f>
        <v>BEST</v>
      </c>
      <c r="F26" s="202">
        <v>750</v>
      </c>
      <c r="G26" s="198" t="s">
        <v>1146</v>
      </c>
      <c r="H26" s="199" t="s">
        <v>1167</v>
      </c>
      <c r="I26" s="191" t="s">
        <v>1168</v>
      </c>
      <c r="J26" s="191" t="s">
        <v>1143</v>
      </c>
      <c r="K26" s="191" t="s">
        <v>1144</v>
      </c>
      <c r="L26" s="193">
        <f>VLOOKUP(B26,'Общая таблица'!A:D,4,0)</f>
        <v>86890</v>
      </c>
      <c r="M26" s="195" t="str">
        <f>VLOOKUP(B26,'Общая таблица'!A:H,8,0)</f>
        <v>B</v>
      </c>
    </row>
    <row r="27" spans="1:13" s="200" customFormat="1" ht="72.599999999999994" customHeight="1" x14ac:dyDescent="0.25">
      <c r="A27" s="376"/>
      <c r="B27" s="184" t="s">
        <v>482</v>
      </c>
      <c r="C27" s="185" t="s">
        <v>484</v>
      </c>
      <c r="D27" s="187" t="s">
        <v>1145</v>
      </c>
      <c r="E27" s="187" t="str">
        <f>VLOOKUP(B27,'Общая таблица'!A:E,5,0)</f>
        <v>BEST</v>
      </c>
      <c r="F27" s="202">
        <v>900</v>
      </c>
      <c r="G27" s="198" t="s">
        <v>1146</v>
      </c>
      <c r="H27" s="199" t="s">
        <v>1167</v>
      </c>
      <c r="I27" s="191" t="s">
        <v>1168</v>
      </c>
      <c r="J27" s="191" t="s">
        <v>1143</v>
      </c>
      <c r="K27" s="191" t="s">
        <v>1144</v>
      </c>
      <c r="L27" s="193">
        <f>VLOOKUP(B27,'Общая таблица'!A:D,4,0)</f>
        <v>96890</v>
      </c>
      <c r="M27" s="195" t="str">
        <f>VLOOKUP(B27,'Общая таблица'!A:H,8,0)</f>
        <v>A</v>
      </c>
    </row>
    <row r="28" spans="1:13" s="200" customFormat="1" ht="72.599999999999994" customHeight="1" x14ac:dyDescent="0.25">
      <c r="A28" s="376"/>
      <c r="B28" s="184" t="s">
        <v>474</v>
      </c>
      <c r="C28" s="185" t="s">
        <v>476</v>
      </c>
      <c r="D28" s="187" t="s">
        <v>1145</v>
      </c>
      <c r="E28" s="187" t="str">
        <f>VLOOKUP(B28,'Общая таблица'!A:E,5,0)</f>
        <v>BEST</v>
      </c>
      <c r="F28" s="202">
        <v>1200</v>
      </c>
      <c r="G28" s="198" t="s">
        <v>1146</v>
      </c>
      <c r="H28" s="199" t="s">
        <v>1167</v>
      </c>
      <c r="I28" s="191" t="s">
        <v>1168</v>
      </c>
      <c r="J28" s="191" t="s">
        <v>1143</v>
      </c>
      <c r="K28" s="191" t="s">
        <v>1144</v>
      </c>
      <c r="L28" s="193">
        <f>VLOOKUP(B28,'Общая таблица'!A:D,4,0)</f>
        <v>94190</v>
      </c>
      <c r="M28" s="195" t="str">
        <f>VLOOKUP(B28,'Общая таблица'!A:H,8,0)</f>
        <v>B</v>
      </c>
    </row>
    <row r="29" spans="1:13" s="200" customFormat="1" ht="72.599999999999994" customHeight="1" x14ac:dyDescent="0.25">
      <c r="A29" s="376"/>
      <c r="B29" s="184" t="s">
        <v>485</v>
      </c>
      <c r="C29" s="185" t="s">
        <v>487</v>
      </c>
      <c r="D29" s="186" t="s">
        <v>1139</v>
      </c>
      <c r="E29" s="187" t="str">
        <f>VLOOKUP(B29,'Общая таблица'!A:E,5,0)</f>
        <v>BEST</v>
      </c>
      <c r="F29" s="202">
        <v>600</v>
      </c>
      <c r="G29" s="198" t="s">
        <v>1162</v>
      </c>
      <c r="H29" s="199" t="s">
        <v>1167</v>
      </c>
      <c r="I29" s="191" t="s">
        <v>1168</v>
      </c>
      <c r="J29" s="191" t="s">
        <v>1143</v>
      </c>
      <c r="K29" s="191" t="s">
        <v>1144</v>
      </c>
      <c r="L29" s="193">
        <f>VLOOKUP(B29,'Общая таблица'!A:D,4,0)</f>
        <v>97890</v>
      </c>
      <c r="M29" s="195" t="str">
        <f>VLOOKUP(B29,'Общая таблица'!A:H,8,0)</f>
        <v>D</v>
      </c>
    </row>
    <row r="30" spans="1:13" s="200" customFormat="1" ht="72.599999999999994" customHeight="1" x14ac:dyDescent="0.25">
      <c r="A30" s="376"/>
      <c r="B30" s="184" t="s">
        <v>488</v>
      </c>
      <c r="C30" s="185" t="s">
        <v>490</v>
      </c>
      <c r="D30" s="186" t="s">
        <v>1139</v>
      </c>
      <c r="E30" s="187" t="str">
        <f>VLOOKUP(B30,'Общая таблица'!A:E,5,0)</f>
        <v>BEST</v>
      </c>
      <c r="F30" s="202">
        <v>900</v>
      </c>
      <c r="G30" s="198" t="s">
        <v>1162</v>
      </c>
      <c r="H30" s="199" t="s">
        <v>1167</v>
      </c>
      <c r="I30" s="191" t="s">
        <v>1168</v>
      </c>
      <c r="J30" s="191" t="s">
        <v>1143</v>
      </c>
      <c r="K30" s="191" t="s">
        <v>1144</v>
      </c>
      <c r="L30" s="193">
        <f>VLOOKUP(B30,'Общая таблица'!A:D,4,0)</f>
        <v>103390</v>
      </c>
      <c r="M30" s="195" t="str">
        <f>VLOOKUP(B30,'Общая таблица'!A:H,8,0)</f>
        <v>D</v>
      </c>
    </row>
    <row r="31" spans="1:13" s="200" customFormat="1" ht="72.599999999999994" customHeight="1" x14ac:dyDescent="0.25">
      <c r="A31" s="376"/>
      <c r="B31" s="184" t="s">
        <v>491</v>
      </c>
      <c r="C31" s="185" t="s">
        <v>493</v>
      </c>
      <c r="D31" s="186" t="s">
        <v>1139</v>
      </c>
      <c r="E31" s="187" t="str">
        <f>VLOOKUP(B31,'Общая таблица'!A:E,5,0)</f>
        <v>BEST</v>
      </c>
      <c r="F31" s="202">
        <v>1200</v>
      </c>
      <c r="G31" s="198" t="s">
        <v>1162</v>
      </c>
      <c r="H31" s="199" t="s">
        <v>1167</v>
      </c>
      <c r="I31" s="191" t="s">
        <v>1168</v>
      </c>
      <c r="J31" s="191" t="s">
        <v>1143</v>
      </c>
      <c r="K31" s="191" t="s">
        <v>1144</v>
      </c>
      <c r="L31" s="193">
        <f>VLOOKUP(B31,'Общая таблица'!A:D,4,0)</f>
        <v>110890</v>
      </c>
      <c r="M31" s="195" t="str">
        <f>VLOOKUP(B31,'Общая таблица'!A:H,8,0)</f>
        <v>D</v>
      </c>
    </row>
    <row r="32" spans="1:13" s="200" customFormat="1" ht="72.599999999999994" customHeight="1" x14ac:dyDescent="0.25">
      <c r="A32" s="376"/>
      <c r="B32" s="184" t="s">
        <v>494</v>
      </c>
      <c r="C32" s="185" t="s">
        <v>496</v>
      </c>
      <c r="D32" s="186" t="s">
        <v>1139</v>
      </c>
      <c r="E32" s="187" t="str">
        <f>VLOOKUP(B32,'Общая таблица'!A:E,5,0)</f>
        <v>BEST</v>
      </c>
      <c r="F32" s="202">
        <v>900</v>
      </c>
      <c r="G32" s="198" t="s">
        <v>1169</v>
      </c>
      <c r="H32" s="199" t="s">
        <v>1167</v>
      </c>
      <c r="I32" s="191" t="s">
        <v>1168</v>
      </c>
      <c r="J32" s="191" t="s">
        <v>1143</v>
      </c>
      <c r="K32" s="191" t="s">
        <v>1144</v>
      </c>
      <c r="L32" s="193">
        <f>VLOOKUP(B32,'Общая таблица'!A:D,4,0)</f>
        <v>110890</v>
      </c>
      <c r="M32" s="195" t="str">
        <f>VLOOKUP(B32,'Общая таблица'!A:H,8,0)</f>
        <v>D</v>
      </c>
    </row>
    <row r="33" spans="1:13" s="200" customFormat="1" ht="72.599999999999994" customHeight="1" x14ac:dyDescent="0.25">
      <c r="A33" s="376"/>
      <c r="B33" s="184" t="s">
        <v>497</v>
      </c>
      <c r="C33" s="185" t="s">
        <v>499</v>
      </c>
      <c r="D33" s="186" t="s">
        <v>1139</v>
      </c>
      <c r="E33" s="187" t="str">
        <f>VLOOKUP(B33,'Общая таблица'!A:E,5,0)</f>
        <v>BEST</v>
      </c>
      <c r="F33" s="202">
        <v>1200</v>
      </c>
      <c r="G33" s="198" t="s">
        <v>1169</v>
      </c>
      <c r="H33" s="199" t="s">
        <v>1167</v>
      </c>
      <c r="I33" s="191" t="s">
        <v>1168</v>
      </c>
      <c r="J33" s="191" t="s">
        <v>1143</v>
      </c>
      <c r="K33" s="191" t="s">
        <v>1144</v>
      </c>
      <c r="L33" s="193">
        <f>VLOOKUP(B33,'Общая таблица'!A:D,4,0)</f>
        <v>121890</v>
      </c>
      <c r="M33" s="195" t="str">
        <f>VLOOKUP(B33,'Общая таблица'!A:H,8,0)</f>
        <v>D</v>
      </c>
    </row>
    <row r="34" spans="1:13" s="200" customFormat="1" ht="72.599999999999994" customHeight="1" x14ac:dyDescent="0.25">
      <c r="A34" s="376"/>
      <c r="B34" s="184" t="s">
        <v>500</v>
      </c>
      <c r="C34" s="185" t="s">
        <v>502</v>
      </c>
      <c r="D34" s="186" t="s">
        <v>1139</v>
      </c>
      <c r="E34" s="187" t="str">
        <f>VLOOKUP(B34,'Общая таблица'!A:E,5,0)</f>
        <v>BEST</v>
      </c>
      <c r="F34" s="202">
        <v>600</v>
      </c>
      <c r="G34" s="198" t="s">
        <v>1169</v>
      </c>
      <c r="H34" s="199" t="s">
        <v>1167</v>
      </c>
      <c r="I34" s="191" t="s">
        <v>1168</v>
      </c>
      <c r="J34" s="191" t="s">
        <v>1143</v>
      </c>
      <c r="K34" s="191" t="s">
        <v>1144</v>
      </c>
      <c r="L34" s="193">
        <f>VLOOKUP(B34,'Общая таблица'!A:D,4,0)</f>
        <v>103390</v>
      </c>
      <c r="M34" s="195" t="str">
        <f>VLOOKUP(B34,'Общая таблица'!A:H,8,0)</f>
        <v>D</v>
      </c>
    </row>
    <row r="35" spans="1:13" s="200" customFormat="1" ht="55.9" customHeight="1" x14ac:dyDescent="0.25">
      <c r="A35" s="377"/>
      <c r="B35" s="202" t="s">
        <v>416</v>
      </c>
      <c r="C35" s="203" t="s">
        <v>418</v>
      </c>
      <c r="D35" s="187" t="s">
        <v>1145</v>
      </c>
      <c r="E35" s="187" t="str">
        <f>VLOOKUP(B35,'Общая таблица'!A:E,5,0)</f>
        <v>BEST</v>
      </c>
      <c r="F35" s="197">
        <v>700</v>
      </c>
      <c r="G35" s="201" t="s">
        <v>1164</v>
      </c>
      <c r="H35" s="199" t="s">
        <v>1170</v>
      </c>
      <c r="I35" s="191" t="s">
        <v>1171</v>
      </c>
      <c r="J35" s="191" t="s">
        <v>1158</v>
      </c>
      <c r="K35" s="206" t="s">
        <v>1149</v>
      </c>
      <c r="L35" s="193">
        <f>VLOOKUP(B35,'Общая таблица'!A:D,4,0)</f>
        <v>54990</v>
      </c>
      <c r="M35" s="195" t="str">
        <f>VLOOKUP(B35,'Общая таблица'!A:H,8,0)</f>
        <v>A</v>
      </c>
    </row>
    <row r="36" spans="1:13" s="200" customFormat="1" ht="55.9" customHeight="1" x14ac:dyDescent="0.25">
      <c r="A36" s="377"/>
      <c r="B36" s="202" t="s">
        <v>413</v>
      </c>
      <c r="C36" s="203" t="s">
        <v>415</v>
      </c>
      <c r="D36" s="187" t="s">
        <v>1145</v>
      </c>
      <c r="E36" s="187" t="str">
        <f>VLOOKUP(B36,'Общая таблица'!A:E,5,0)</f>
        <v>BEST</v>
      </c>
      <c r="F36" s="197">
        <v>520</v>
      </c>
      <c r="G36" s="201" t="s">
        <v>1164</v>
      </c>
      <c r="H36" s="199" t="s">
        <v>1170</v>
      </c>
      <c r="I36" s="191" t="s">
        <v>1171</v>
      </c>
      <c r="J36" s="191" t="s">
        <v>1158</v>
      </c>
      <c r="K36" s="206" t="s">
        <v>1149</v>
      </c>
      <c r="L36" s="193">
        <f>VLOOKUP(B36,'Общая таблица'!A:D,4,0)</f>
        <v>77890</v>
      </c>
      <c r="M36" s="195" t="str">
        <f>VLOOKUP(B36,'Общая таблица'!A:H,8,0)</f>
        <v>A</v>
      </c>
    </row>
    <row r="37" spans="1:13" s="200" customFormat="1" ht="55.9" customHeight="1" x14ac:dyDescent="0.25">
      <c r="A37" s="377"/>
      <c r="B37" s="202" t="s">
        <v>426</v>
      </c>
      <c r="C37" s="203" t="s">
        <v>428</v>
      </c>
      <c r="D37" s="187" t="s">
        <v>1145</v>
      </c>
      <c r="E37" s="187" t="str">
        <f>VLOOKUP(B37,'Общая таблица'!A:E,5,0)</f>
        <v>BEST</v>
      </c>
      <c r="F37" s="197">
        <v>520</v>
      </c>
      <c r="G37" s="201" t="s">
        <v>1172</v>
      </c>
      <c r="H37" s="199" t="s">
        <v>1170</v>
      </c>
      <c r="I37" s="191" t="s">
        <v>1171</v>
      </c>
      <c r="J37" s="191" t="s">
        <v>1158</v>
      </c>
      <c r="K37" s="206" t="s">
        <v>1149</v>
      </c>
      <c r="L37" s="193">
        <f>VLOOKUP(B37,'Общая таблица'!A:D,4,0)</f>
        <v>79390</v>
      </c>
      <c r="M37" s="195" t="str">
        <f>VLOOKUP(B37,'Общая таблица'!A:H,8,0)</f>
        <v>A</v>
      </c>
    </row>
    <row r="38" spans="1:13" s="200" customFormat="1" ht="55.9" customHeight="1" x14ac:dyDescent="0.25">
      <c r="A38" s="377"/>
      <c r="B38" s="202" t="s">
        <v>420</v>
      </c>
      <c r="C38" s="203" t="s">
        <v>422</v>
      </c>
      <c r="D38" s="187" t="s">
        <v>1145</v>
      </c>
      <c r="E38" s="187" t="str">
        <f>VLOOKUP(B38,'Общая таблица'!A:E,5,0)</f>
        <v>BEST</v>
      </c>
      <c r="F38" s="197">
        <v>520</v>
      </c>
      <c r="G38" s="201" t="s">
        <v>1173</v>
      </c>
      <c r="H38" s="199" t="s">
        <v>1170</v>
      </c>
      <c r="I38" s="191" t="s">
        <v>1171</v>
      </c>
      <c r="J38" s="191" t="s">
        <v>1158</v>
      </c>
      <c r="K38" s="206" t="s">
        <v>1149</v>
      </c>
      <c r="L38" s="193">
        <f>VLOOKUP(B38,'Общая таблица'!A:D,4,0)</f>
        <v>79390</v>
      </c>
      <c r="M38" s="195" t="str">
        <f>VLOOKUP(B38,'Общая таблица'!A:H,8,0)</f>
        <v>A</v>
      </c>
    </row>
    <row r="39" spans="1:13" s="200" customFormat="1" ht="55.9" customHeight="1" x14ac:dyDescent="0.25">
      <c r="A39" s="377"/>
      <c r="B39" s="202" t="s">
        <v>429</v>
      </c>
      <c r="C39" s="203" t="s">
        <v>431</v>
      </c>
      <c r="D39" s="187" t="s">
        <v>1145</v>
      </c>
      <c r="E39" s="187" t="str">
        <f>VLOOKUP(B39,'Общая таблица'!A:E,5,0)</f>
        <v>BEST</v>
      </c>
      <c r="F39" s="197">
        <v>700</v>
      </c>
      <c r="G39" s="201" t="s">
        <v>1172</v>
      </c>
      <c r="H39" s="199" t="s">
        <v>1170</v>
      </c>
      <c r="I39" s="191" t="s">
        <v>1171</v>
      </c>
      <c r="J39" s="191" t="s">
        <v>1158</v>
      </c>
      <c r="K39" s="206" t="s">
        <v>1149</v>
      </c>
      <c r="L39" s="193">
        <f>VLOOKUP(B39,'Общая таблица'!A:D,4,0)</f>
        <v>77590</v>
      </c>
      <c r="M39" s="195" t="str">
        <f>VLOOKUP(B39,'Общая таблица'!A:H,8,0)</f>
        <v>A</v>
      </c>
    </row>
    <row r="40" spans="1:13" s="200" customFormat="1" ht="55.9" customHeight="1" x14ac:dyDescent="0.25">
      <c r="A40" s="377"/>
      <c r="B40" s="202" t="s">
        <v>423</v>
      </c>
      <c r="C40" s="203" t="s">
        <v>425</v>
      </c>
      <c r="D40" s="187" t="s">
        <v>1145</v>
      </c>
      <c r="E40" s="187" t="str">
        <f>VLOOKUP(B40,'Общая таблица'!A:E,5,0)</f>
        <v>BEST</v>
      </c>
      <c r="F40" s="197">
        <v>700</v>
      </c>
      <c r="G40" s="201" t="s">
        <v>1173</v>
      </c>
      <c r="H40" s="199" t="s">
        <v>1170</v>
      </c>
      <c r="I40" s="191" t="s">
        <v>1171</v>
      </c>
      <c r="J40" s="191" t="s">
        <v>1158</v>
      </c>
      <c r="K40" s="206" t="s">
        <v>1149</v>
      </c>
      <c r="L40" s="193">
        <f>VLOOKUP(B40,'Общая таблица'!A:D,4,0)</f>
        <v>77590</v>
      </c>
      <c r="M40" s="195" t="str">
        <f>VLOOKUP(B40,'Общая таблица'!A:H,8,0)</f>
        <v>A</v>
      </c>
    </row>
    <row r="41" spans="1:13" s="200" customFormat="1" ht="55.9" customHeight="1" x14ac:dyDescent="0.25">
      <c r="A41" s="207"/>
      <c r="B41" s="202" t="s">
        <v>471</v>
      </c>
      <c r="C41" s="203" t="s">
        <v>473</v>
      </c>
      <c r="D41" s="187" t="s">
        <v>1145</v>
      </c>
      <c r="E41" s="187" t="str">
        <f>VLOOKUP(B41,'Общая таблица'!A:E,5,0)</f>
        <v>BEST</v>
      </c>
      <c r="F41" s="202">
        <v>900</v>
      </c>
      <c r="G41" s="198" t="s">
        <v>1146</v>
      </c>
      <c r="H41" s="199" t="s">
        <v>1174</v>
      </c>
      <c r="I41" s="191" t="s">
        <v>1175</v>
      </c>
      <c r="J41" s="191" t="s">
        <v>1176</v>
      </c>
      <c r="K41" s="191" t="s">
        <v>1144</v>
      </c>
      <c r="L41" s="193">
        <f>VLOOKUP(B41,'Общая таблица'!A:D,4,0)</f>
        <v>77590</v>
      </c>
      <c r="M41" s="195" t="str">
        <f>VLOOKUP(B41,'Общая таблица'!A:H,8,0)</f>
        <v>A</v>
      </c>
    </row>
    <row r="42" spans="1:13" s="200" customFormat="1" ht="55.9" customHeight="1" x14ac:dyDescent="0.25">
      <c r="A42" s="207"/>
      <c r="B42" s="202" t="s">
        <v>468</v>
      </c>
      <c r="C42" s="203" t="s">
        <v>470</v>
      </c>
      <c r="D42" s="187" t="s">
        <v>1145</v>
      </c>
      <c r="E42" s="187" t="str">
        <f>VLOOKUP(B42,'Общая таблица'!A:E,5,0)</f>
        <v>BEST</v>
      </c>
      <c r="F42" s="202">
        <v>1200</v>
      </c>
      <c r="G42" s="198" t="s">
        <v>1146</v>
      </c>
      <c r="H42" s="199" t="s">
        <v>1174</v>
      </c>
      <c r="I42" s="191" t="s">
        <v>1175</v>
      </c>
      <c r="J42" s="191" t="s">
        <v>1176</v>
      </c>
      <c r="K42" s="191" t="s">
        <v>1144</v>
      </c>
      <c r="L42" s="193">
        <f>VLOOKUP(B42,'Общая таблица'!A:D,4,0)</f>
        <v>83090</v>
      </c>
      <c r="M42" s="195" t="str">
        <f>VLOOKUP(B42,'Общая таблица'!A:H,8,0)</f>
        <v>C</v>
      </c>
    </row>
    <row r="43" spans="1:13" ht="44.65" customHeight="1" x14ac:dyDescent="0.2">
      <c r="A43" s="377"/>
      <c r="B43" s="206" t="s">
        <v>444</v>
      </c>
      <c r="C43" s="203" t="s">
        <v>445</v>
      </c>
      <c r="D43" s="187" t="s">
        <v>1145</v>
      </c>
      <c r="E43" s="187" t="str">
        <f>VLOOKUP(B43,'Общая таблица'!A:E,5,0)</f>
        <v>BEST</v>
      </c>
      <c r="F43" s="197">
        <v>520</v>
      </c>
      <c r="G43" s="201" t="s">
        <v>1164</v>
      </c>
      <c r="H43" s="199" t="s">
        <v>1177</v>
      </c>
      <c r="I43" s="191" t="s">
        <v>1157</v>
      </c>
      <c r="J43" s="201" t="s">
        <v>1178</v>
      </c>
      <c r="K43" s="191" t="s">
        <v>1149</v>
      </c>
      <c r="L43" s="193">
        <f>VLOOKUP(B43,'Общая таблица'!A:D,4,0)</f>
        <v>31390</v>
      </c>
      <c r="M43" s="195" t="str">
        <f>VLOOKUP(B43,'Общая таблица'!A:H,8,0)</f>
        <v>A</v>
      </c>
    </row>
    <row r="44" spans="1:13" ht="44.65" customHeight="1" x14ac:dyDescent="0.2">
      <c r="A44" s="377"/>
      <c r="B44" s="206" t="s">
        <v>446</v>
      </c>
      <c r="C44" s="203" t="s">
        <v>447</v>
      </c>
      <c r="D44" s="187" t="s">
        <v>1145</v>
      </c>
      <c r="E44" s="187" t="str">
        <f>VLOOKUP(B44,'Общая таблица'!A:E,5,0)</f>
        <v>BEST</v>
      </c>
      <c r="F44" s="197">
        <v>700</v>
      </c>
      <c r="G44" s="201" t="s">
        <v>1164</v>
      </c>
      <c r="H44" s="199" t="s">
        <v>1177</v>
      </c>
      <c r="I44" s="191" t="s">
        <v>1157</v>
      </c>
      <c r="J44" s="201" t="s">
        <v>1178</v>
      </c>
      <c r="K44" s="191" t="s">
        <v>1149</v>
      </c>
      <c r="L44" s="193">
        <f>VLOOKUP(B44,'Общая таблица'!A:D,4,0)</f>
        <v>25990</v>
      </c>
      <c r="M44" s="195" t="str">
        <f>VLOOKUP(B44,'Общая таблица'!A:H,8,0)</f>
        <v>A</v>
      </c>
    </row>
    <row r="45" spans="1:13" ht="44.65" customHeight="1" x14ac:dyDescent="0.2">
      <c r="A45" s="377"/>
      <c r="B45" s="206" t="s">
        <v>436</v>
      </c>
      <c r="C45" s="203" t="s">
        <v>437</v>
      </c>
      <c r="D45" s="187" t="s">
        <v>1145</v>
      </c>
      <c r="E45" s="187" t="str">
        <f>VLOOKUP(B45,'Общая таблица'!A:E,5,0)</f>
        <v>BEST</v>
      </c>
      <c r="F45" s="197">
        <v>520</v>
      </c>
      <c r="G45" s="201" t="s">
        <v>1164</v>
      </c>
      <c r="H45" s="199" t="s">
        <v>1177</v>
      </c>
      <c r="I45" s="191" t="s">
        <v>1157</v>
      </c>
      <c r="J45" s="191" t="s">
        <v>1176</v>
      </c>
      <c r="K45" s="191" t="s">
        <v>1149</v>
      </c>
      <c r="L45" s="193">
        <f>VLOOKUP(B45,'Общая таблица'!A:D,4,0)</f>
        <v>37790</v>
      </c>
      <c r="M45" s="195" t="str">
        <f>VLOOKUP(B45,'Общая таблица'!A:H,8,0)</f>
        <v>A</v>
      </c>
    </row>
    <row r="46" spans="1:13" ht="44.65" customHeight="1" x14ac:dyDescent="0.2">
      <c r="A46" s="377"/>
      <c r="B46" s="206" t="s">
        <v>438</v>
      </c>
      <c r="C46" s="203" t="s">
        <v>439</v>
      </c>
      <c r="D46" s="187" t="s">
        <v>1145</v>
      </c>
      <c r="E46" s="187" t="str">
        <f>VLOOKUP(B46,'Общая таблица'!A:E,5,0)</f>
        <v>BEST</v>
      </c>
      <c r="F46" s="197">
        <v>700</v>
      </c>
      <c r="G46" s="201" t="s">
        <v>1164</v>
      </c>
      <c r="H46" s="199" t="s">
        <v>1177</v>
      </c>
      <c r="I46" s="191" t="s">
        <v>1157</v>
      </c>
      <c r="J46" s="191" t="s">
        <v>1176</v>
      </c>
      <c r="K46" s="191" t="s">
        <v>1149</v>
      </c>
      <c r="L46" s="193">
        <f>VLOOKUP(B46,'Общая таблица'!A:D,4,0)</f>
        <v>38690</v>
      </c>
      <c r="M46" s="195" t="str">
        <f>VLOOKUP(B46,'Общая таблица'!A:H,8,0)</f>
        <v>A</v>
      </c>
    </row>
    <row r="47" spans="1:13" ht="44.65" customHeight="1" x14ac:dyDescent="0.2">
      <c r="A47" s="377"/>
      <c r="B47" s="206" t="s">
        <v>440</v>
      </c>
      <c r="C47" s="203" t="s">
        <v>441</v>
      </c>
      <c r="D47" s="187" t="s">
        <v>1145</v>
      </c>
      <c r="E47" s="187" t="str">
        <f>VLOOKUP(B47,'Общая таблица'!A:E,5,0)</f>
        <v>BEST</v>
      </c>
      <c r="F47" s="197">
        <v>520</v>
      </c>
      <c r="G47" s="201" t="s">
        <v>1169</v>
      </c>
      <c r="H47" s="199" t="s">
        <v>1177</v>
      </c>
      <c r="I47" s="191" t="s">
        <v>1157</v>
      </c>
      <c r="J47" s="191" t="s">
        <v>1176</v>
      </c>
      <c r="K47" s="191" t="s">
        <v>1149</v>
      </c>
      <c r="L47" s="193">
        <f>VLOOKUP(B47,'Общая таблица'!A:D,4,0)</f>
        <v>34890</v>
      </c>
      <c r="M47" s="195" t="str">
        <f>VLOOKUP(B47,'Общая таблица'!A:H,8,0)</f>
        <v>A</v>
      </c>
    </row>
    <row r="48" spans="1:13" ht="44.65" customHeight="1" x14ac:dyDescent="0.2">
      <c r="A48" s="377"/>
      <c r="B48" s="206" t="s">
        <v>442</v>
      </c>
      <c r="C48" s="203" t="s">
        <v>443</v>
      </c>
      <c r="D48" s="187" t="s">
        <v>1145</v>
      </c>
      <c r="E48" s="187" t="str">
        <f>VLOOKUP(B48,'Общая таблица'!A:E,5,0)</f>
        <v>BEST</v>
      </c>
      <c r="F48" s="197">
        <v>700</v>
      </c>
      <c r="G48" s="201" t="s">
        <v>1169</v>
      </c>
      <c r="H48" s="199" t="s">
        <v>1177</v>
      </c>
      <c r="I48" s="191" t="s">
        <v>1157</v>
      </c>
      <c r="J48" s="191" t="s">
        <v>1176</v>
      </c>
      <c r="K48" s="191" t="s">
        <v>1149</v>
      </c>
      <c r="L48" s="193">
        <f>VLOOKUP(B48,'Общая таблица'!A:D,4,0)</f>
        <v>35890</v>
      </c>
      <c r="M48" s="195" t="str">
        <f>VLOOKUP(B48,'Общая таблица'!A:H,8,0)</f>
        <v>A</v>
      </c>
    </row>
    <row r="49" spans="1:13" s="209" customFormat="1" ht="22.9" customHeight="1" x14ac:dyDescent="0.25">
      <c r="A49" s="378"/>
      <c r="B49" s="208" t="s">
        <v>506</v>
      </c>
      <c r="C49" s="203" t="s">
        <v>508</v>
      </c>
      <c r="D49" s="187" t="s">
        <v>1145</v>
      </c>
      <c r="E49" s="187" t="str">
        <f>VLOOKUP(B49,'Общая таблица'!A:E,5,0)</f>
        <v>BEST</v>
      </c>
      <c r="F49" s="202">
        <v>600</v>
      </c>
      <c r="G49" s="198" t="s">
        <v>1146</v>
      </c>
      <c r="H49" s="199" t="s">
        <v>1179</v>
      </c>
      <c r="I49" s="191" t="s">
        <v>1180</v>
      </c>
      <c r="J49" s="191" t="s">
        <v>1176</v>
      </c>
      <c r="K49" s="191" t="s">
        <v>1144</v>
      </c>
      <c r="L49" s="193">
        <f>VLOOKUP(B49,'Общая таблица'!A:D,4,0)</f>
        <v>60890</v>
      </c>
      <c r="M49" s="195" t="str">
        <f>VLOOKUP(B49,'Общая таблица'!A:H,8,0)</f>
        <v>A</v>
      </c>
    </row>
    <row r="50" spans="1:13" s="209" customFormat="1" ht="22.9" customHeight="1" x14ac:dyDescent="0.25">
      <c r="A50" s="378"/>
      <c r="B50" s="208" t="s">
        <v>509</v>
      </c>
      <c r="C50" s="203" t="s">
        <v>511</v>
      </c>
      <c r="D50" s="187" t="s">
        <v>1145</v>
      </c>
      <c r="E50" s="187" t="str">
        <f>VLOOKUP(B50,'Общая таблица'!A:E,5,0)</f>
        <v>BEST</v>
      </c>
      <c r="F50" s="202">
        <v>900</v>
      </c>
      <c r="G50" s="198" t="s">
        <v>1146</v>
      </c>
      <c r="H50" s="199" t="s">
        <v>1179</v>
      </c>
      <c r="I50" s="191" t="s">
        <v>1180</v>
      </c>
      <c r="J50" s="191" t="s">
        <v>1176</v>
      </c>
      <c r="K50" s="191" t="s">
        <v>1144</v>
      </c>
      <c r="L50" s="193">
        <f>VLOOKUP(B50,'Общая таблица'!A:D,4,0)</f>
        <v>64690</v>
      </c>
      <c r="M50" s="195" t="str">
        <f>VLOOKUP(B50,'Общая таблица'!A:H,8,0)</f>
        <v>A</v>
      </c>
    </row>
    <row r="51" spans="1:13" s="209" customFormat="1" ht="22.9" customHeight="1" x14ac:dyDescent="0.25">
      <c r="A51" s="378"/>
      <c r="B51" s="208" t="s">
        <v>503</v>
      </c>
      <c r="C51" s="203" t="s">
        <v>1181</v>
      </c>
      <c r="D51" s="187" t="s">
        <v>1145</v>
      </c>
      <c r="E51" s="187" t="str">
        <f>VLOOKUP(B51,'Общая таблица'!A:E,5,0)</f>
        <v>BEST</v>
      </c>
      <c r="F51" s="202">
        <v>1200</v>
      </c>
      <c r="G51" s="198" t="s">
        <v>1146</v>
      </c>
      <c r="H51" s="199" t="s">
        <v>1179</v>
      </c>
      <c r="I51" s="191" t="s">
        <v>1180</v>
      </c>
      <c r="J51" s="191" t="s">
        <v>1176</v>
      </c>
      <c r="K51" s="191" t="s">
        <v>1144</v>
      </c>
      <c r="L51" s="193">
        <f>VLOOKUP(B51,'Общая таблица'!A:D,4,0)</f>
        <v>75690</v>
      </c>
      <c r="M51" s="195" t="str">
        <f>VLOOKUP(B51,'Общая таблица'!A:H,8,0)</f>
        <v>C</v>
      </c>
    </row>
    <row r="52" spans="1:13" s="209" customFormat="1" ht="45" customHeight="1" x14ac:dyDescent="0.25">
      <c r="A52" s="378"/>
      <c r="B52" s="204" t="s">
        <v>448</v>
      </c>
      <c r="C52" s="203" t="s">
        <v>449</v>
      </c>
      <c r="D52" s="187" t="s">
        <v>1145</v>
      </c>
      <c r="E52" s="187" t="str">
        <f>VLOOKUP(B52,'Общая таблица'!A:E,5,0)</f>
        <v>BEST</v>
      </c>
      <c r="F52" s="197">
        <v>520</v>
      </c>
      <c r="G52" s="191" t="s">
        <v>1182</v>
      </c>
      <c r="H52" s="210" t="s">
        <v>1183</v>
      </c>
      <c r="I52" s="191" t="s">
        <v>1184</v>
      </c>
      <c r="J52" s="201" t="s">
        <v>1185</v>
      </c>
      <c r="K52" s="191" t="s">
        <v>1149</v>
      </c>
      <c r="L52" s="193">
        <f>VLOOKUP(B52,'Общая таблица'!A:D,4,0)</f>
        <v>19290</v>
      </c>
      <c r="M52" s="195" t="str">
        <f>VLOOKUP(B52,'Общая таблица'!A:H,8,0)</f>
        <v>A</v>
      </c>
    </row>
    <row r="53" spans="1:13" s="209" customFormat="1" ht="45" customHeight="1" x14ac:dyDescent="0.25">
      <c r="A53" s="378"/>
      <c r="B53" s="204" t="s">
        <v>450</v>
      </c>
      <c r="C53" s="203" t="s">
        <v>451</v>
      </c>
      <c r="D53" s="187" t="s">
        <v>1145</v>
      </c>
      <c r="E53" s="187" t="str">
        <f>VLOOKUP(B53,'Общая таблица'!A:E,5,0)</f>
        <v>BEST</v>
      </c>
      <c r="F53" s="197">
        <v>700</v>
      </c>
      <c r="G53" s="191" t="s">
        <v>1182</v>
      </c>
      <c r="H53" s="210" t="s">
        <v>1183</v>
      </c>
      <c r="I53" s="191" t="s">
        <v>1184</v>
      </c>
      <c r="J53" s="201" t="s">
        <v>1185</v>
      </c>
      <c r="K53" s="191" t="s">
        <v>1149</v>
      </c>
      <c r="L53" s="193">
        <f>VLOOKUP(B53,'Общая таблица'!A:D,4,0)</f>
        <v>22190</v>
      </c>
      <c r="M53" s="195" t="str">
        <f>VLOOKUP(B53,'Общая таблица'!A:H,8,0)</f>
        <v>A</v>
      </c>
    </row>
    <row r="54" spans="1:13" s="209" customFormat="1" ht="45" customHeight="1" x14ac:dyDescent="0.25">
      <c r="A54" s="378"/>
      <c r="B54" s="204" t="s">
        <v>452</v>
      </c>
      <c r="C54" s="203" t="s">
        <v>453</v>
      </c>
      <c r="D54" s="187" t="s">
        <v>1145</v>
      </c>
      <c r="E54" s="187" t="str">
        <f>VLOOKUP(B54,'Общая таблица'!A:E,5,0)</f>
        <v>BEST</v>
      </c>
      <c r="F54" s="197">
        <v>520</v>
      </c>
      <c r="G54" s="201" t="s">
        <v>1155</v>
      </c>
      <c r="H54" s="199" t="s">
        <v>1186</v>
      </c>
      <c r="I54" s="191" t="s">
        <v>1166</v>
      </c>
      <c r="J54" s="201" t="s">
        <v>1178</v>
      </c>
      <c r="K54" s="191" t="s">
        <v>1149</v>
      </c>
      <c r="L54" s="193">
        <f>VLOOKUP(B54,'Общая таблица'!A:D,4,0)</f>
        <v>22290</v>
      </c>
      <c r="M54" s="195" t="str">
        <f>VLOOKUP(B54,'Общая таблица'!A:H,8,0)</f>
        <v>A</v>
      </c>
    </row>
    <row r="55" spans="1:13" s="209" customFormat="1" ht="45" customHeight="1" x14ac:dyDescent="0.25">
      <c r="A55" s="378"/>
      <c r="B55" s="204" t="s">
        <v>454</v>
      </c>
      <c r="C55" s="203" t="s">
        <v>455</v>
      </c>
      <c r="D55" s="187" t="s">
        <v>1145</v>
      </c>
      <c r="E55" s="187" t="str">
        <f>VLOOKUP(B55,'Общая таблица'!A:E,5,0)</f>
        <v>BEST</v>
      </c>
      <c r="F55" s="197">
        <v>700</v>
      </c>
      <c r="G55" s="201" t="s">
        <v>1155</v>
      </c>
      <c r="H55" s="199" t="s">
        <v>1186</v>
      </c>
      <c r="I55" s="191" t="s">
        <v>1166</v>
      </c>
      <c r="J55" s="201" t="s">
        <v>1178</v>
      </c>
      <c r="K55" s="191" t="s">
        <v>1149</v>
      </c>
      <c r="L55" s="193">
        <f>VLOOKUP(B55,'Общая таблица'!A:D,4,0)</f>
        <v>20290</v>
      </c>
      <c r="M55" s="195" t="str">
        <f>VLOOKUP(B55,'Общая таблица'!A:H,8,0)</f>
        <v>A</v>
      </c>
    </row>
    <row r="56" spans="1:13" s="209" customFormat="1" ht="45" customHeight="1" x14ac:dyDescent="0.25">
      <c r="A56" s="378"/>
      <c r="B56" s="204" t="s">
        <v>432</v>
      </c>
      <c r="C56" s="203" t="s">
        <v>433</v>
      </c>
      <c r="D56" s="187" t="s">
        <v>1145</v>
      </c>
      <c r="E56" s="187" t="str">
        <f>VLOOKUP(B56,'Общая таблица'!A:E,5,0)</f>
        <v>BEST</v>
      </c>
      <c r="F56" s="197">
        <v>520</v>
      </c>
      <c r="G56" s="201" t="s">
        <v>1155</v>
      </c>
      <c r="H56" s="199" t="s">
        <v>1186</v>
      </c>
      <c r="I56" s="191" t="s">
        <v>1166</v>
      </c>
      <c r="J56" s="191" t="s">
        <v>1176</v>
      </c>
      <c r="K56" s="191" t="s">
        <v>1149</v>
      </c>
      <c r="L56" s="193">
        <f>VLOOKUP(B56,'Общая таблица'!A:D,4,0)</f>
        <v>26590</v>
      </c>
      <c r="M56" s="195" t="str">
        <f>VLOOKUP(B56,'Общая таблица'!A:H,8,0)</f>
        <v>A</v>
      </c>
    </row>
    <row r="57" spans="1:13" s="209" customFormat="1" ht="45" customHeight="1" x14ac:dyDescent="0.25">
      <c r="A57" s="378"/>
      <c r="B57" s="204" t="s">
        <v>434</v>
      </c>
      <c r="C57" s="203" t="s">
        <v>435</v>
      </c>
      <c r="D57" s="187" t="s">
        <v>1145</v>
      </c>
      <c r="E57" s="187" t="str">
        <f>VLOOKUP(B57,'Общая таблица'!A:E,5,0)</f>
        <v>BEST</v>
      </c>
      <c r="F57" s="197">
        <v>700</v>
      </c>
      <c r="G57" s="201" t="s">
        <v>1155</v>
      </c>
      <c r="H57" s="199" t="s">
        <v>1186</v>
      </c>
      <c r="I57" s="191" t="s">
        <v>1166</v>
      </c>
      <c r="J57" s="191" t="s">
        <v>1176</v>
      </c>
      <c r="K57" s="191" t="s">
        <v>1149</v>
      </c>
      <c r="L57" s="193">
        <f>VLOOKUP(B57,'Общая таблица'!A:D,4,0)</f>
        <v>29490</v>
      </c>
      <c r="M57" s="195" t="str">
        <f>VLOOKUP(B57,'Общая таблица'!A:H,8,0)</f>
        <v>A</v>
      </c>
    </row>
    <row r="58" spans="1:13" s="200" customFormat="1" ht="28.9" customHeight="1" x14ac:dyDescent="0.25">
      <c r="A58" s="377"/>
      <c r="B58" s="208" t="s">
        <v>220</v>
      </c>
      <c r="C58" s="203" t="s">
        <v>1187</v>
      </c>
      <c r="D58" s="187" t="s">
        <v>1145</v>
      </c>
      <c r="E58" s="187" t="str">
        <f>VLOOKUP(B58,'Общая таблица'!A:E,5,0)</f>
        <v>BETTER</v>
      </c>
      <c r="F58" s="197">
        <v>600</v>
      </c>
      <c r="G58" s="191" t="s">
        <v>1188</v>
      </c>
      <c r="H58" s="210" t="s">
        <v>1189</v>
      </c>
      <c r="I58" s="191" t="s">
        <v>1190</v>
      </c>
      <c r="J58" s="211" t="s">
        <v>1185</v>
      </c>
      <c r="K58" s="212" t="s">
        <v>1191</v>
      </c>
      <c r="L58" s="193">
        <f>VLOOKUP(B58,'Общая таблица'!A:D,4,0)</f>
        <v>13190</v>
      </c>
      <c r="M58" s="195" t="str">
        <f>VLOOKUP(B58,'Общая таблица'!A:H,8,0)</f>
        <v>E</v>
      </c>
    </row>
    <row r="59" spans="1:13" s="200" customFormat="1" ht="28.9" customHeight="1" x14ac:dyDescent="0.25">
      <c r="A59" s="377"/>
      <c r="B59" s="208" t="s">
        <v>226</v>
      </c>
      <c r="C59" s="203" t="s">
        <v>1192</v>
      </c>
      <c r="D59" s="187" t="s">
        <v>1145</v>
      </c>
      <c r="E59" s="187" t="str">
        <f>VLOOKUP(B59,'Общая таблица'!A:E,5,0)</f>
        <v>BETTER</v>
      </c>
      <c r="F59" s="197">
        <v>600</v>
      </c>
      <c r="G59" s="191" t="s">
        <v>1162</v>
      </c>
      <c r="H59" s="210" t="s">
        <v>1189</v>
      </c>
      <c r="I59" s="191" t="s">
        <v>1190</v>
      </c>
      <c r="J59" s="211" t="s">
        <v>1185</v>
      </c>
      <c r="K59" s="212" t="s">
        <v>1191</v>
      </c>
      <c r="L59" s="193">
        <f>VLOOKUP(B59,'Общая таблица'!A:D,4,0)</f>
        <v>13190</v>
      </c>
      <c r="M59" s="195" t="str">
        <f>VLOOKUP(B59,'Общая таблица'!A:H,8,0)</f>
        <v>E</v>
      </c>
    </row>
    <row r="60" spans="1:13" s="200" customFormat="1" ht="28.9" customHeight="1" x14ac:dyDescent="0.25">
      <c r="A60" s="377"/>
      <c r="B60" s="208" t="s">
        <v>223</v>
      </c>
      <c r="C60" s="203" t="s">
        <v>1193</v>
      </c>
      <c r="D60" s="187" t="s">
        <v>1145</v>
      </c>
      <c r="E60" s="187" t="str">
        <f>VLOOKUP(B60,'Общая таблица'!A:E,5,0)</f>
        <v>BETTER</v>
      </c>
      <c r="F60" s="197">
        <v>600</v>
      </c>
      <c r="G60" s="191" t="s">
        <v>1169</v>
      </c>
      <c r="H60" s="210" t="s">
        <v>1189</v>
      </c>
      <c r="I60" s="191" t="s">
        <v>1190</v>
      </c>
      <c r="J60" s="211" t="s">
        <v>1185</v>
      </c>
      <c r="K60" s="212" t="s">
        <v>1191</v>
      </c>
      <c r="L60" s="193">
        <f>VLOOKUP(B60,'Общая таблица'!A:D,4,0)</f>
        <v>13190</v>
      </c>
      <c r="M60" s="195" t="str">
        <f>VLOOKUP(B60,'Общая таблица'!A:H,8,0)</f>
        <v>E</v>
      </c>
    </row>
    <row r="61" spans="1:13" s="200" customFormat="1" ht="28.9" customHeight="1" x14ac:dyDescent="0.25">
      <c r="A61" s="207"/>
      <c r="B61" s="208" t="s">
        <v>208</v>
      </c>
      <c r="C61" s="213" t="s">
        <v>210</v>
      </c>
      <c r="D61" s="187" t="s">
        <v>1145</v>
      </c>
      <c r="E61" s="187" t="str">
        <f>VLOOKUP(B61,'Общая таблица'!A:E,5,0)</f>
        <v>BETTER</v>
      </c>
      <c r="F61" s="197">
        <v>500</v>
      </c>
      <c r="G61" s="191" t="s">
        <v>1194</v>
      </c>
      <c r="H61" s="210" t="s">
        <v>1195</v>
      </c>
      <c r="I61" s="191" t="s">
        <v>1196</v>
      </c>
      <c r="J61" s="211" t="s">
        <v>1185</v>
      </c>
      <c r="K61" s="191" t="s">
        <v>1149</v>
      </c>
      <c r="L61" s="193">
        <f>VLOOKUP(B61,'Общая таблица'!A:D,4,0)</f>
        <v>11390</v>
      </c>
      <c r="M61" s="195" t="str">
        <f>VLOOKUP(B61,'Общая таблица'!A:H,8,0)</f>
        <v>E</v>
      </c>
    </row>
    <row r="62" spans="1:13" s="200" customFormat="1" ht="28.9" customHeight="1" x14ac:dyDescent="0.25">
      <c r="A62" s="207"/>
      <c r="B62" s="208" t="s">
        <v>211</v>
      </c>
      <c r="C62" s="213" t="s">
        <v>213</v>
      </c>
      <c r="D62" s="187" t="s">
        <v>1145</v>
      </c>
      <c r="E62" s="187" t="str">
        <f>VLOOKUP(B62,'Общая таблица'!A:E,5,0)</f>
        <v>BETTER</v>
      </c>
      <c r="F62" s="197">
        <v>600</v>
      </c>
      <c r="G62" s="201" t="s">
        <v>1194</v>
      </c>
      <c r="H62" s="210" t="s">
        <v>1195</v>
      </c>
      <c r="I62" s="191" t="s">
        <v>1196</v>
      </c>
      <c r="J62" s="211" t="s">
        <v>1185</v>
      </c>
      <c r="K62" s="191" t="s">
        <v>1149</v>
      </c>
      <c r="L62" s="193">
        <f>VLOOKUP(B62,'Общая таблица'!A:D,4,0)</f>
        <v>11390</v>
      </c>
      <c r="M62" s="195" t="str">
        <f>VLOOKUP(B62,'Общая таблица'!A:H,8,0)</f>
        <v>E</v>
      </c>
    </row>
    <row r="63" spans="1:13" s="200" customFormat="1" ht="28.9" customHeight="1" x14ac:dyDescent="0.25">
      <c r="A63" s="207"/>
      <c r="B63" s="208" t="s">
        <v>229</v>
      </c>
      <c r="C63" s="203" t="s">
        <v>231</v>
      </c>
      <c r="D63" s="187" t="s">
        <v>1145</v>
      </c>
      <c r="E63" s="187" t="str">
        <f>VLOOKUP(B63,'Общая таблица'!A:E,5,0)</f>
        <v>BETTER</v>
      </c>
      <c r="F63" s="197">
        <v>600</v>
      </c>
      <c r="G63" s="201" t="s">
        <v>1169</v>
      </c>
      <c r="H63" s="210" t="s">
        <v>1195</v>
      </c>
      <c r="I63" s="191" t="s">
        <v>1196</v>
      </c>
      <c r="J63" s="211" t="s">
        <v>1185</v>
      </c>
      <c r="K63" s="212" t="s">
        <v>1149</v>
      </c>
      <c r="L63" s="193">
        <f>VLOOKUP(B63,'Общая таблица'!A:D,4,0)</f>
        <v>11390</v>
      </c>
      <c r="M63" s="195" t="str">
        <f>VLOOKUP(B63,'Общая таблица'!A:H,8,0)</f>
        <v>E</v>
      </c>
    </row>
    <row r="64" spans="1:13" s="200" customFormat="1" ht="28.9" customHeight="1" x14ac:dyDescent="0.25">
      <c r="A64" s="207"/>
      <c r="B64" s="208" t="s">
        <v>235</v>
      </c>
      <c r="C64" s="203" t="s">
        <v>237</v>
      </c>
      <c r="D64" s="187" t="s">
        <v>1145</v>
      </c>
      <c r="E64" s="187" t="str">
        <f>VLOOKUP(B64,'Общая таблица'!A:E,5,0)</f>
        <v>BETTER</v>
      </c>
      <c r="F64" s="197">
        <v>500</v>
      </c>
      <c r="G64" s="201" t="s">
        <v>1162</v>
      </c>
      <c r="H64" s="210" t="s">
        <v>1195</v>
      </c>
      <c r="I64" s="191" t="s">
        <v>1196</v>
      </c>
      <c r="J64" s="211" t="s">
        <v>1185</v>
      </c>
      <c r="K64" s="191" t="s">
        <v>1149</v>
      </c>
      <c r="L64" s="193">
        <f>VLOOKUP(B64,'Общая таблица'!A:D,4,0)</f>
        <v>11090</v>
      </c>
      <c r="M64" s="195" t="str">
        <f>VLOOKUP(B64,'Общая таблица'!A:H,8,0)</f>
        <v>E</v>
      </c>
    </row>
    <row r="65" spans="1:13" s="200" customFormat="1" ht="28.9" customHeight="1" x14ac:dyDescent="0.25">
      <c r="A65" s="207"/>
      <c r="B65" s="208" t="s">
        <v>238</v>
      </c>
      <c r="C65" s="203" t="s">
        <v>240</v>
      </c>
      <c r="D65" s="187" t="s">
        <v>1145</v>
      </c>
      <c r="E65" s="187" t="str">
        <f>VLOOKUP(B65,'Общая таблица'!A:E,5,0)</f>
        <v>BETTER</v>
      </c>
      <c r="F65" s="197">
        <v>600</v>
      </c>
      <c r="G65" s="191" t="s">
        <v>1162</v>
      </c>
      <c r="H65" s="210" t="s">
        <v>1195</v>
      </c>
      <c r="I65" s="191" t="s">
        <v>1196</v>
      </c>
      <c r="J65" s="211" t="s">
        <v>1185</v>
      </c>
      <c r="K65" s="191" t="s">
        <v>1149</v>
      </c>
      <c r="L65" s="193">
        <f>VLOOKUP(B65,'Общая таблица'!A:D,4,0)</f>
        <v>11090</v>
      </c>
      <c r="M65" s="195" t="str">
        <f>VLOOKUP(B65,'Общая таблица'!A:H,8,0)</f>
        <v>E</v>
      </c>
    </row>
    <row r="66" spans="1:13" s="200" customFormat="1" ht="31.15" customHeight="1" x14ac:dyDescent="0.25">
      <c r="A66" s="214"/>
      <c r="B66" s="208" t="s">
        <v>214</v>
      </c>
      <c r="C66" s="203" t="s">
        <v>216</v>
      </c>
      <c r="D66" s="187" t="s">
        <v>1145</v>
      </c>
      <c r="E66" s="187" t="str">
        <f>VLOOKUP(B66,'Общая таблица'!A:E,5,0)</f>
        <v>BETTER</v>
      </c>
      <c r="F66" s="197">
        <v>600</v>
      </c>
      <c r="G66" s="191" t="s">
        <v>1162</v>
      </c>
      <c r="H66" s="210" t="s">
        <v>1195</v>
      </c>
      <c r="I66" s="191" t="s">
        <v>1196</v>
      </c>
      <c r="J66" s="211" t="s">
        <v>1185</v>
      </c>
      <c r="K66" s="191" t="s">
        <v>1149</v>
      </c>
      <c r="L66" s="193">
        <f>VLOOKUP(B66,'Общая таблица'!A:D,4,0)</f>
        <v>13190</v>
      </c>
      <c r="M66" s="195" t="str">
        <f>VLOOKUP(B66,'Общая таблица'!A:H,8,0)</f>
        <v>E</v>
      </c>
    </row>
    <row r="67" spans="1:13" s="200" customFormat="1" ht="31.15" customHeight="1" x14ac:dyDescent="0.25">
      <c r="A67" s="215"/>
      <c r="B67" s="208" t="s">
        <v>217</v>
      </c>
      <c r="C67" s="203" t="s">
        <v>219</v>
      </c>
      <c r="D67" s="187" t="s">
        <v>1145</v>
      </c>
      <c r="E67" s="187" t="str">
        <f>VLOOKUP(B67,'Общая таблица'!A:E,5,0)</f>
        <v>BETTER</v>
      </c>
      <c r="F67" s="197">
        <v>600</v>
      </c>
      <c r="G67" s="201" t="s">
        <v>1169</v>
      </c>
      <c r="H67" s="210" t="s">
        <v>1195</v>
      </c>
      <c r="I67" s="191" t="s">
        <v>1196</v>
      </c>
      <c r="J67" s="211" t="s">
        <v>1185</v>
      </c>
      <c r="K67" s="191" t="s">
        <v>1149</v>
      </c>
      <c r="L67" s="193">
        <f>VLOOKUP(B67,'Общая таблица'!A:D,4,0)</f>
        <v>13190</v>
      </c>
      <c r="M67" s="195" t="str">
        <f>VLOOKUP(B67,'Общая таблица'!A:H,8,0)</f>
        <v>E</v>
      </c>
    </row>
    <row r="68" spans="1:13" s="200" customFormat="1" ht="28.9" customHeight="1" x14ac:dyDescent="0.25">
      <c r="A68" s="205"/>
      <c r="B68" s="208" t="s">
        <v>232</v>
      </c>
      <c r="C68" s="203" t="s">
        <v>234</v>
      </c>
      <c r="D68" s="187" t="s">
        <v>1145</v>
      </c>
      <c r="E68" s="187" t="str">
        <f>VLOOKUP(B68,'Общая таблица'!A:E,5,0)</f>
        <v>BETTER</v>
      </c>
      <c r="F68" s="197">
        <v>600</v>
      </c>
      <c r="G68" s="201" t="s">
        <v>1194</v>
      </c>
      <c r="H68" s="210" t="s">
        <v>1195</v>
      </c>
      <c r="I68" s="191" t="s">
        <v>1196</v>
      </c>
      <c r="J68" s="211" t="s">
        <v>1185</v>
      </c>
      <c r="K68" s="191" t="s">
        <v>1149</v>
      </c>
      <c r="L68" s="193">
        <f>VLOOKUP(B68,'Общая таблица'!A:D,4,0)</f>
        <v>17090</v>
      </c>
      <c r="M68" s="195" t="str">
        <f>VLOOKUP(B68,'Общая таблица'!A:H,8,0)</f>
        <v>C</v>
      </c>
    </row>
    <row r="69" spans="1:13" s="200" customFormat="1" ht="28.9" customHeight="1" x14ac:dyDescent="0.25">
      <c r="A69" s="379"/>
      <c r="B69" s="208" t="s">
        <v>529</v>
      </c>
      <c r="C69" s="203" t="s">
        <v>1197</v>
      </c>
      <c r="D69" s="187" t="s">
        <v>1145</v>
      </c>
      <c r="E69" s="187" t="str">
        <f>VLOOKUP(B69,'Общая таблица'!A:E,5,0)</f>
        <v>BEST</v>
      </c>
      <c r="F69" s="197">
        <v>600</v>
      </c>
      <c r="G69" s="191" t="s">
        <v>1146</v>
      </c>
      <c r="H69" s="210" t="s">
        <v>1198</v>
      </c>
      <c r="I69" s="191" t="s">
        <v>1199</v>
      </c>
      <c r="J69" s="211" t="s">
        <v>1185</v>
      </c>
      <c r="K69" s="191" t="s">
        <v>1149</v>
      </c>
      <c r="L69" s="193">
        <f>VLOOKUP(B69,'Общая таблица'!A:D,4,0)</f>
        <v>40790</v>
      </c>
      <c r="M69" s="195" t="str">
        <f>VLOOKUP(B69,'Общая таблица'!A:H,8,0)</f>
        <v>A</v>
      </c>
    </row>
    <row r="70" spans="1:13" s="200" customFormat="1" ht="28.9" customHeight="1" x14ac:dyDescent="0.25">
      <c r="A70" s="379"/>
      <c r="B70" s="208" t="s">
        <v>531</v>
      </c>
      <c r="C70" s="203" t="s">
        <v>1200</v>
      </c>
      <c r="D70" s="187" t="s">
        <v>1145</v>
      </c>
      <c r="E70" s="187" t="str">
        <f>VLOOKUP(B70,'Общая таблица'!A:E,5,0)</f>
        <v>BEST</v>
      </c>
      <c r="F70" s="197">
        <v>900</v>
      </c>
      <c r="G70" s="191" t="s">
        <v>1146</v>
      </c>
      <c r="H70" s="210" t="s">
        <v>1198</v>
      </c>
      <c r="I70" s="191" t="s">
        <v>1199</v>
      </c>
      <c r="J70" s="211" t="s">
        <v>1185</v>
      </c>
      <c r="K70" s="191" t="s">
        <v>1149</v>
      </c>
      <c r="L70" s="193">
        <f>VLOOKUP(B70,'Общая таблица'!A:D,4,0)</f>
        <v>46490</v>
      </c>
      <c r="M70" s="195" t="str">
        <f>VLOOKUP(B70,'Общая таблица'!A:H,8,0)</f>
        <v>A</v>
      </c>
    </row>
    <row r="71" spans="1:13" s="200" customFormat="1" ht="28.9" customHeight="1" x14ac:dyDescent="0.25">
      <c r="A71" s="377"/>
      <c r="B71" s="208" t="s">
        <v>31</v>
      </c>
      <c r="C71" s="203" t="s">
        <v>33</v>
      </c>
      <c r="D71" s="187" t="s">
        <v>1145</v>
      </c>
      <c r="E71" s="187" t="str">
        <f>VLOOKUP(B71,'Общая таблица'!A:E,5,0)</f>
        <v>BEST</v>
      </c>
      <c r="F71" s="197">
        <v>500</v>
      </c>
      <c r="G71" s="191" t="s">
        <v>1146</v>
      </c>
      <c r="H71" s="210" t="s">
        <v>1201</v>
      </c>
      <c r="I71" s="191" t="s">
        <v>1202</v>
      </c>
      <c r="J71" s="216" t="s">
        <v>1203</v>
      </c>
      <c r="K71" s="191" t="s">
        <v>1149</v>
      </c>
      <c r="L71" s="193">
        <f>VLOOKUP(B71,'Общая таблица'!A:D,4,0)</f>
        <v>19290</v>
      </c>
      <c r="M71" s="195" t="str">
        <f>VLOOKUP(B71,'Общая таблица'!A:H,8,0)</f>
        <v>C</v>
      </c>
    </row>
    <row r="72" spans="1:13" s="200" customFormat="1" ht="28.9" customHeight="1" x14ac:dyDescent="0.25">
      <c r="A72" s="377"/>
      <c r="B72" s="208" t="s">
        <v>37</v>
      </c>
      <c r="C72" s="203" t="s">
        <v>39</v>
      </c>
      <c r="D72" s="187" t="s">
        <v>1145</v>
      </c>
      <c r="E72" s="187" t="str">
        <f>VLOOKUP(B72,'Общая таблица'!A:E,5,0)</f>
        <v>BEST</v>
      </c>
      <c r="F72" s="197">
        <v>600</v>
      </c>
      <c r="G72" s="191" t="s">
        <v>1146</v>
      </c>
      <c r="H72" s="210" t="s">
        <v>1201</v>
      </c>
      <c r="I72" s="191" t="s">
        <v>1202</v>
      </c>
      <c r="J72" s="216" t="s">
        <v>1203</v>
      </c>
      <c r="K72" s="191" t="s">
        <v>1149</v>
      </c>
      <c r="L72" s="193">
        <f>VLOOKUP(B72,'Общая таблица'!A:D,4,0)</f>
        <v>20290</v>
      </c>
      <c r="M72" s="195" t="str">
        <f>VLOOKUP(B72,'Общая таблица'!A:H,8,0)</f>
        <v>C</v>
      </c>
    </row>
    <row r="73" spans="1:13" s="200" customFormat="1" ht="28.9" customHeight="1" x14ac:dyDescent="0.25">
      <c r="A73" s="377"/>
      <c r="B73" s="208" t="s">
        <v>40</v>
      </c>
      <c r="C73" s="203" t="s">
        <v>42</v>
      </c>
      <c r="D73" s="187" t="s">
        <v>1145</v>
      </c>
      <c r="E73" s="187" t="str">
        <f>VLOOKUP(B73,'Общая таблица'!A:E,5,0)</f>
        <v>BEST</v>
      </c>
      <c r="F73" s="197">
        <v>500</v>
      </c>
      <c r="G73" s="191" t="s">
        <v>1162</v>
      </c>
      <c r="H73" s="210" t="s">
        <v>1201</v>
      </c>
      <c r="I73" s="191" t="s">
        <v>1202</v>
      </c>
      <c r="J73" s="216" t="s">
        <v>1203</v>
      </c>
      <c r="K73" s="191" t="s">
        <v>1149</v>
      </c>
      <c r="L73" s="193">
        <f>VLOOKUP(B73,'Общая таблица'!A:D,4,0)</f>
        <v>18490</v>
      </c>
      <c r="M73" s="195" t="str">
        <f>VLOOKUP(B73,'Общая таблица'!A:H,8,0)</f>
        <v>C</v>
      </c>
    </row>
    <row r="74" spans="1:13" s="200" customFormat="1" ht="28.9" customHeight="1" x14ac:dyDescent="0.25">
      <c r="A74" s="377"/>
      <c r="B74" s="208" t="s">
        <v>43</v>
      </c>
      <c r="C74" s="203" t="s">
        <v>45</v>
      </c>
      <c r="D74" s="187" t="s">
        <v>1145</v>
      </c>
      <c r="E74" s="187" t="str">
        <f>VLOOKUP(B74,'Общая таблица'!A:E,5,0)</f>
        <v>BEST</v>
      </c>
      <c r="F74" s="197">
        <v>600</v>
      </c>
      <c r="G74" s="191" t="s">
        <v>1162</v>
      </c>
      <c r="H74" s="210" t="s">
        <v>1201</v>
      </c>
      <c r="I74" s="191" t="s">
        <v>1202</v>
      </c>
      <c r="J74" s="216" t="s">
        <v>1203</v>
      </c>
      <c r="K74" s="191" t="s">
        <v>1149</v>
      </c>
      <c r="L74" s="193">
        <f>VLOOKUP(B74,'Общая таблица'!A:D,4,0)</f>
        <v>18490</v>
      </c>
      <c r="M74" s="195" t="str">
        <f>VLOOKUP(B74,'Общая таблица'!A:H,8,0)</f>
        <v>C</v>
      </c>
    </row>
  </sheetData>
  <sheetCalcPr fullCalcOnLoad="1"/>
  <sheetProtection selectLockedCells="1" selectUnlockedCells="1"/>
  <autoFilter ref="B8:L74"/>
  <mergeCells count="21">
    <mergeCell ref="A58:A60"/>
    <mergeCell ref="A69:A70"/>
    <mergeCell ref="A71:A74"/>
    <mergeCell ref="A45:A46"/>
    <mergeCell ref="A47:A48"/>
    <mergeCell ref="A49:A51"/>
    <mergeCell ref="A52:A53"/>
    <mergeCell ref="A54:A55"/>
    <mergeCell ref="A56:A57"/>
    <mergeCell ref="A25:A28"/>
    <mergeCell ref="A29:A31"/>
    <mergeCell ref="A32:A34"/>
    <mergeCell ref="A35:A36"/>
    <mergeCell ref="A37:A40"/>
    <mergeCell ref="A43:A44"/>
    <mergeCell ref="C1:C5"/>
    <mergeCell ref="A9:A10"/>
    <mergeCell ref="A11:A13"/>
    <mergeCell ref="A15:A17"/>
    <mergeCell ref="A18:A21"/>
    <mergeCell ref="A22:A24"/>
  </mergeCells>
  <hyperlinks>
    <hyperlink ref="A5" location="Оглавление!A1" display="Вернуться к оглавлению"/>
  </hyperlinks>
  <pageMargins left="0.39374999999999999" right="0.39374999999999999" top="0.39374999999999999" bottom="0.39374999999999999" header="0.51180555555555551" footer="0.51180555555555551"/>
  <pageSetup paperSize="9" firstPageNumber="0" fitToHeight="38"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  <pageSetUpPr fitToPage="1"/>
  </sheetPr>
  <dimension ref="A1:N104"/>
  <sheetViews>
    <sheetView zoomScaleNormal="100" workbookViewId="0">
      <pane xSplit="12" ySplit="7" topLeftCell="M8" activePane="bottomRight" state="frozen"/>
      <selection pane="topRight" activeCell="O1" sqref="O1"/>
      <selection pane="bottomLeft" activeCell="A9" sqref="A9"/>
      <selection pane="bottomRight"/>
    </sheetView>
  </sheetViews>
  <sheetFormatPr defaultColWidth="9.28515625" defaultRowHeight="15.75" x14ac:dyDescent="0.25"/>
  <cols>
    <col min="1" max="1" width="26" style="12" customWidth="1"/>
    <col min="2" max="2" width="15.7109375" style="139" customWidth="1"/>
    <col min="3" max="3" width="62.5703125" style="140" customWidth="1"/>
    <col min="4" max="5" width="15.28515625" style="141" customWidth="1"/>
    <col min="6" max="6" width="7.7109375" style="139" customWidth="1"/>
    <col min="7" max="7" width="14.28515625" style="142" customWidth="1"/>
    <col min="8" max="8" width="10.7109375" style="143" customWidth="1"/>
    <col min="9" max="9" width="9" style="144" customWidth="1"/>
    <col min="10" max="10" width="14.42578125" style="144" customWidth="1"/>
    <col min="11" max="11" width="13.28515625" style="144" customWidth="1"/>
    <col min="12" max="12" width="11.7109375" style="145" customWidth="1"/>
    <col min="13" max="16384" width="9.28515625" style="12"/>
  </cols>
  <sheetData>
    <row r="1" spans="1:14" s="154" customFormat="1" ht="20.65" customHeight="1" x14ac:dyDescent="0.25">
      <c r="A1" s="11"/>
      <c r="B1" s="11"/>
      <c r="C1" s="374"/>
      <c r="D1" s="147"/>
      <c r="E1" s="147"/>
      <c r="F1" s="148"/>
      <c r="G1" s="149"/>
      <c r="H1" s="150"/>
      <c r="I1" s="151"/>
      <c r="J1" s="151"/>
      <c r="K1" s="152"/>
      <c r="L1" s="153"/>
    </row>
    <row r="2" spans="1:14" ht="16.899999999999999" customHeight="1" x14ac:dyDescent="0.25">
      <c r="A2" s="11"/>
      <c r="B2" s="12"/>
      <c r="C2" s="374"/>
      <c r="D2" s="156"/>
      <c r="E2" s="156"/>
      <c r="F2" s="157"/>
      <c r="G2" s="158"/>
      <c r="H2" s="159"/>
      <c r="I2" s="160"/>
      <c r="J2" s="160"/>
      <c r="K2" s="158"/>
      <c r="L2" s="158"/>
    </row>
    <row r="3" spans="1:14" ht="15.6" customHeight="1" x14ac:dyDescent="0.25">
      <c r="A3" s="11"/>
      <c r="B3" s="11"/>
      <c r="C3" s="374"/>
      <c r="D3" s="163"/>
      <c r="E3" s="163"/>
      <c r="F3" s="164"/>
      <c r="G3" s="158"/>
      <c r="H3" s="165"/>
      <c r="I3" s="165"/>
      <c r="J3" s="165"/>
      <c r="K3" s="158"/>
      <c r="L3" s="158"/>
    </row>
    <row r="4" spans="1:14" s="154" customFormat="1" ht="15.6" customHeight="1" x14ac:dyDescent="0.25">
      <c r="A4" s="11"/>
      <c r="B4" s="11"/>
      <c r="C4" s="374"/>
      <c r="D4" s="166"/>
      <c r="E4" s="166"/>
      <c r="F4" s="167"/>
      <c r="G4" s="168"/>
      <c r="H4" s="169"/>
      <c r="I4" s="169"/>
      <c r="J4" s="169"/>
      <c r="K4" s="158"/>
      <c r="L4" s="158"/>
    </row>
    <row r="5" spans="1:14" s="154" customFormat="1" ht="19.149999999999999" customHeight="1" x14ac:dyDescent="0.25">
      <c r="A5" s="13" t="s">
        <v>21</v>
      </c>
      <c r="B5" s="14"/>
      <c r="C5" s="374"/>
      <c r="D5" s="170"/>
      <c r="E5" s="170"/>
      <c r="F5" s="171"/>
      <c r="G5" s="172"/>
      <c r="H5" s="173"/>
      <c r="I5" s="173"/>
      <c r="J5" s="173"/>
      <c r="K5" s="158"/>
      <c r="L5" s="158"/>
    </row>
    <row r="6" spans="1:14" x14ac:dyDescent="0.25">
      <c r="A6" s="15" t="s">
        <v>1003</v>
      </c>
      <c r="L6" s="174"/>
    </row>
    <row r="7" spans="1:14" ht="62.25" customHeight="1" x14ac:dyDescent="0.2">
      <c r="A7" s="17" t="s">
        <v>1067</v>
      </c>
      <c r="B7" s="17" t="s">
        <v>1130</v>
      </c>
      <c r="C7" s="17" t="s">
        <v>25</v>
      </c>
      <c r="D7" s="17" t="s">
        <v>1131</v>
      </c>
      <c r="E7" s="17" t="s">
        <v>1132</v>
      </c>
      <c r="F7" s="17" t="s">
        <v>1133</v>
      </c>
      <c r="G7" s="17" t="s">
        <v>1134</v>
      </c>
      <c r="H7" s="17" t="s">
        <v>1135</v>
      </c>
      <c r="I7" s="17" t="s">
        <v>1136</v>
      </c>
      <c r="J7" s="17" t="s">
        <v>1137</v>
      </c>
      <c r="K7" s="17" t="s">
        <v>1138</v>
      </c>
      <c r="L7" s="17" t="s">
        <v>26</v>
      </c>
      <c r="M7" s="19" t="s">
        <v>30</v>
      </c>
    </row>
    <row r="8" spans="1:14" ht="87.95" customHeight="1" x14ac:dyDescent="0.2">
      <c r="A8" s="217"/>
      <c r="B8" s="202" t="s">
        <v>598</v>
      </c>
      <c r="C8" s="203" t="s">
        <v>600</v>
      </c>
      <c r="D8" s="186" t="s">
        <v>1139</v>
      </c>
      <c r="E8" s="187" t="str">
        <f>VLOOKUP(B8,'Общая таблица'!A:E,5,0)</f>
        <v>BEST</v>
      </c>
      <c r="F8" s="188">
        <v>80</v>
      </c>
      <c r="G8" s="189" t="s">
        <v>1140</v>
      </c>
      <c r="H8" s="190" t="s">
        <v>1204</v>
      </c>
      <c r="I8" s="191" t="s">
        <v>1205</v>
      </c>
      <c r="J8" s="192" t="s">
        <v>1143</v>
      </c>
      <c r="K8" s="191" t="s">
        <v>1144</v>
      </c>
      <c r="L8" s="193">
        <f>VLOOKUP(B8,'Общая таблица'!A:D,4,0)</f>
        <v>144090</v>
      </c>
      <c r="M8" s="195" t="str">
        <f>VLOOKUP(B8,'Общая таблица'!A:H,8,0)</f>
        <v>D</v>
      </c>
    </row>
    <row r="9" spans="1:14" ht="87" customHeight="1" x14ac:dyDescent="0.2">
      <c r="A9" s="217"/>
      <c r="B9" s="202" t="s">
        <v>601</v>
      </c>
      <c r="C9" s="203" t="s">
        <v>603</v>
      </c>
      <c r="D9" s="186" t="s">
        <v>1139</v>
      </c>
      <c r="E9" s="187" t="str">
        <f>VLOOKUP(B9,'Общая таблица'!A:E,5,0)</f>
        <v>BEST</v>
      </c>
      <c r="F9" s="188">
        <v>80</v>
      </c>
      <c r="G9" s="189" t="s">
        <v>1140</v>
      </c>
      <c r="H9" s="190" t="s">
        <v>1206</v>
      </c>
      <c r="I9" s="191" t="s">
        <v>1205</v>
      </c>
      <c r="J9" s="192" t="s">
        <v>1143</v>
      </c>
      <c r="K9" s="191" t="s">
        <v>1144</v>
      </c>
      <c r="L9" s="193">
        <f>VLOOKUP(B9,'Общая таблица'!A:D,4,0)</f>
        <v>144090</v>
      </c>
      <c r="M9" s="195" t="str">
        <f>VLOOKUP(B9,'Общая таблица'!A:H,8,0)</f>
        <v>D</v>
      </c>
    </row>
    <row r="10" spans="1:14" ht="111.95" customHeight="1" x14ac:dyDescent="0.2">
      <c r="A10" s="217"/>
      <c r="B10" s="202" t="s">
        <v>604</v>
      </c>
      <c r="C10" s="203" t="s">
        <v>606</v>
      </c>
      <c r="D10" s="186" t="s">
        <v>1139</v>
      </c>
      <c r="E10" s="187" t="str">
        <f>VLOOKUP(B10,'Общая таблица'!A:E,5,0)</f>
        <v>BEST</v>
      </c>
      <c r="F10" s="188">
        <v>90</v>
      </c>
      <c r="G10" s="189" t="s">
        <v>1140</v>
      </c>
      <c r="H10" s="190" t="s">
        <v>1207</v>
      </c>
      <c r="I10" s="191" t="s">
        <v>1205</v>
      </c>
      <c r="J10" s="192" t="s">
        <v>1143</v>
      </c>
      <c r="K10" s="191" t="s">
        <v>1144</v>
      </c>
      <c r="L10" s="193">
        <f>VLOOKUP(B10,'Общая таблица'!A:D,4,0)</f>
        <v>144090</v>
      </c>
      <c r="M10" s="195" t="str">
        <f>VLOOKUP(B10,'Общая таблица'!A:H,8,0)</f>
        <v>D</v>
      </c>
    </row>
    <row r="11" spans="1:14" ht="111.75" customHeight="1" x14ac:dyDescent="0.2">
      <c r="A11" s="205"/>
      <c r="B11" s="202" t="s">
        <v>778</v>
      </c>
      <c r="C11" s="203" t="s">
        <v>780</v>
      </c>
      <c r="D11" s="187" t="s">
        <v>1145</v>
      </c>
      <c r="E11" s="187" t="str">
        <f>VLOOKUP(B11,'Общая таблица'!A:E,5,0)</f>
        <v>BEST</v>
      </c>
      <c r="F11" s="197">
        <v>900</v>
      </c>
      <c r="G11" s="198" t="s">
        <v>1208</v>
      </c>
      <c r="H11" s="199" t="s">
        <v>1209</v>
      </c>
      <c r="I11" s="191" t="s">
        <v>1210</v>
      </c>
      <c r="J11" s="191" t="s">
        <v>1143</v>
      </c>
      <c r="K11" s="191" t="s">
        <v>1144</v>
      </c>
      <c r="L11" s="193">
        <f>VLOOKUP(B11,'Общая таблица'!A:D,4,0)</f>
        <v>212490</v>
      </c>
      <c r="M11" s="195" t="str">
        <f>VLOOKUP(B11,'Общая таблица'!A:H,8,0)</f>
        <v>C</v>
      </c>
      <c r="N11" s="218"/>
    </row>
    <row r="12" spans="1:14" ht="111.75" customHeight="1" x14ac:dyDescent="0.2">
      <c r="A12" s="205"/>
      <c r="B12" s="202" t="s">
        <v>781</v>
      </c>
      <c r="C12" s="203" t="s">
        <v>783</v>
      </c>
      <c r="D12" s="187" t="s">
        <v>1145</v>
      </c>
      <c r="E12" s="187" t="str">
        <f>VLOOKUP(B12,'Общая таблица'!A:E,5,0)</f>
        <v>BEST</v>
      </c>
      <c r="F12" s="197">
        <v>600</v>
      </c>
      <c r="G12" s="198" t="s">
        <v>1211</v>
      </c>
      <c r="H12" s="199" t="s">
        <v>1209</v>
      </c>
      <c r="I12" s="191" t="s">
        <v>1210</v>
      </c>
      <c r="J12" s="191" t="s">
        <v>1143</v>
      </c>
      <c r="K12" s="191" t="s">
        <v>1144</v>
      </c>
      <c r="L12" s="193">
        <f>VLOOKUP(B12,'Общая таблица'!A:D,4,0)</f>
        <v>205090</v>
      </c>
      <c r="M12" s="195" t="str">
        <f>VLOOKUP(B12,'Общая таблица'!A:H,8,0)</f>
        <v>C</v>
      </c>
      <c r="N12" s="218"/>
    </row>
    <row r="13" spans="1:14" ht="111.75" customHeight="1" x14ac:dyDescent="0.2">
      <c r="A13" s="205"/>
      <c r="B13" s="202" t="s">
        <v>775</v>
      </c>
      <c r="C13" s="203" t="s">
        <v>777</v>
      </c>
      <c r="D13" s="187" t="s">
        <v>1145</v>
      </c>
      <c r="E13" s="187" t="str">
        <f>VLOOKUP(B13,'Общая таблица'!A:E,5,0)</f>
        <v>BEST</v>
      </c>
      <c r="F13" s="197">
        <v>600</v>
      </c>
      <c r="G13" s="198" t="s">
        <v>1208</v>
      </c>
      <c r="H13" s="199" t="s">
        <v>1209</v>
      </c>
      <c r="I13" s="191" t="s">
        <v>1210</v>
      </c>
      <c r="J13" s="191" t="s">
        <v>1143</v>
      </c>
      <c r="K13" s="191" t="s">
        <v>1144</v>
      </c>
      <c r="L13" s="193">
        <f>VLOOKUP(B13,'Общая таблица'!A:D,4,0)</f>
        <v>205090</v>
      </c>
      <c r="M13" s="195" t="str">
        <f>VLOOKUP(B13,'Общая таблица'!A:H,8,0)</f>
        <v>C</v>
      </c>
      <c r="N13" s="218"/>
    </row>
    <row r="14" spans="1:14" ht="111.75" customHeight="1" x14ac:dyDescent="0.2">
      <c r="A14" s="205"/>
      <c r="B14" s="202" t="s">
        <v>784</v>
      </c>
      <c r="C14" s="203" t="s">
        <v>786</v>
      </c>
      <c r="D14" s="187" t="s">
        <v>1145</v>
      </c>
      <c r="E14" s="187" t="str">
        <f>VLOOKUP(B14,'Общая таблица'!A:E,5,0)</f>
        <v>BEST</v>
      </c>
      <c r="F14" s="197">
        <v>900</v>
      </c>
      <c r="G14" s="198" t="s">
        <v>1211</v>
      </c>
      <c r="H14" s="199" t="s">
        <v>1209</v>
      </c>
      <c r="I14" s="191" t="s">
        <v>1210</v>
      </c>
      <c r="J14" s="191" t="s">
        <v>1143</v>
      </c>
      <c r="K14" s="191" t="s">
        <v>1144</v>
      </c>
      <c r="L14" s="193">
        <f>VLOOKUP(B14,'Общая таблица'!A:D,4,0)</f>
        <v>212490</v>
      </c>
      <c r="M14" s="195" t="str">
        <f>VLOOKUP(B14,'Общая таблица'!A:H,8,0)</f>
        <v>C</v>
      </c>
      <c r="N14" s="218"/>
    </row>
    <row r="15" spans="1:14" ht="111.75" customHeight="1" x14ac:dyDescent="0.2">
      <c r="A15" s="205"/>
      <c r="B15" s="202" t="s">
        <v>646</v>
      </c>
      <c r="C15" s="203" t="s">
        <v>648</v>
      </c>
      <c r="D15" s="187" t="s">
        <v>190</v>
      </c>
      <c r="E15" s="187" t="str">
        <f>VLOOKUP(B15,'Общая таблица'!A:E,5,0)</f>
        <v>BEST</v>
      </c>
      <c r="F15" s="197">
        <v>700</v>
      </c>
      <c r="G15" s="198" t="s">
        <v>1212</v>
      </c>
      <c r="H15" s="199" t="s">
        <v>1213</v>
      </c>
      <c r="I15" s="191" t="s">
        <v>1168</v>
      </c>
      <c r="J15" s="191" t="s">
        <v>1143</v>
      </c>
      <c r="K15" s="191" t="s">
        <v>1144</v>
      </c>
      <c r="L15" s="193">
        <f>VLOOKUP(B15,'Общая таблица'!A:D,4,0)</f>
        <v>155990</v>
      </c>
      <c r="M15" s="195" t="str">
        <f>VLOOKUP(B15,'Общая таблица'!A:H,8,0)</f>
        <v>E</v>
      </c>
      <c r="N15" s="218"/>
    </row>
    <row r="16" spans="1:14" ht="111.75" customHeight="1" x14ac:dyDescent="0.2">
      <c r="A16" s="205"/>
      <c r="B16" s="202" t="s">
        <v>643</v>
      </c>
      <c r="C16" s="203" t="s">
        <v>645</v>
      </c>
      <c r="D16" s="187" t="s">
        <v>1145</v>
      </c>
      <c r="E16" s="187" t="str">
        <f>VLOOKUP(B16,'Общая таблица'!A:E,5,0)</f>
        <v>BEST</v>
      </c>
      <c r="F16" s="197">
        <v>700</v>
      </c>
      <c r="G16" s="198" t="s">
        <v>1214</v>
      </c>
      <c r="H16" s="199" t="s">
        <v>1215</v>
      </c>
      <c r="I16" s="191" t="s">
        <v>1210</v>
      </c>
      <c r="J16" s="191" t="s">
        <v>1143</v>
      </c>
      <c r="K16" s="191" t="s">
        <v>1144</v>
      </c>
      <c r="L16" s="193">
        <f>VLOOKUP(B16,'Общая таблица'!A:D,4,0)</f>
        <v>282690</v>
      </c>
      <c r="M16" s="195" t="str">
        <f>VLOOKUP(B16,'Общая таблица'!A:H,8,0)</f>
        <v>C</v>
      </c>
      <c r="N16" s="218"/>
    </row>
    <row r="17" spans="1:14" ht="111.75" customHeight="1" x14ac:dyDescent="0.2">
      <c r="A17" s="205"/>
      <c r="B17" s="202" t="s">
        <v>640</v>
      </c>
      <c r="C17" s="203" t="s">
        <v>642</v>
      </c>
      <c r="D17" s="187" t="s">
        <v>1145</v>
      </c>
      <c r="E17" s="187" t="str">
        <f>VLOOKUP(B17,'Общая таблица'!A:E,5,0)</f>
        <v>BEST</v>
      </c>
      <c r="F17" s="197">
        <v>700</v>
      </c>
      <c r="G17" s="198" t="s">
        <v>1212</v>
      </c>
      <c r="H17" s="199" t="s">
        <v>1215</v>
      </c>
      <c r="I17" s="191" t="s">
        <v>1210</v>
      </c>
      <c r="J17" s="191" t="s">
        <v>1143</v>
      </c>
      <c r="K17" s="191" t="s">
        <v>1144</v>
      </c>
      <c r="L17" s="193">
        <f>VLOOKUP(B17,'Общая таблица'!A:D,4,0)</f>
        <v>282690</v>
      </c>
      <c r="M17" s="195" t="str">
        <f>VLOOKUP(B17,'Общая таблица'!A:H,8,0)</f>
        <v>C</v>
      </c>
      <c r="N17" s="218"/>
    </row>
    <row r="18" spans="1:14" ht="111.75" customHeight="1" x14ac:dyDescent="0.2">
      <c r="A18" s="205"/>
      <c r="B18" s="206" t="s">
        <v>740</v>
      </c>
      <c r="C18" s="203" t="s">
        <v>742</v>
      </c>
      <c r="D18" s="187" t="s">
        <v>1145</v>
      </c>
      <c r="E18" s="187" t="str">
        <f>VLOOKUP(B18,'Общая таблица'!A:E,5,0)</f>
        <v>BEST</v>
      </c>
      <c r="F18" s="197">
        <v>800</v>
      </c>
      <c r="G18" s="198" t="s">
        <v>1216</v>
      </c>
      <c r="H18" s="199" t="s">
        <v>1217</v>
      </c>
      <c r="I18" s="191" t="s">
        <v>1218</v>
      </c>
      <c r="J18" s="191" t="s">
        <v>1143</v>
      </c>
      <c r="K18" s="191" t="s">
        <v>1144</v>
      </c>
      <c r="L18" s="193">
        <f>VLOOKUP(B18,'Общая таблица'!A:D,4,0)</f>
        <v>223490</v>
      </c>
      <c r="M18" s="195" t="str">
        <f>VLOOKUP(B18,'Общая таблица'!A:H,8,0)</f>
        <v>C</v>
      </c>
      <c r="N18" s="218"/>
    </row>
    <row r="19" spans="1:14" ht="111.75" customHeight="1" x14ac:dyDescent="0.2">
      <c r="A19" s="205"/>
      <c r="B19" s="206" t="s">
        <v>734</v>
      </c>
      <c r="C19" s="203" t="s">
        <v>736</v>
      </c>
      <c r="D19" s="187" t="s">
        <v>1145</v>
      </c>
      <c r="E19" s="187" t="str">
        <f>VLOOKUP(B19,'Общая таблица'!A:E,5,0)</f>
        <v>BEST</v>
      </c>
      <c r="F19" s="197">
        <v>800</v>
      </c>
      <c r="G19" s="198" t="s">
        <v>1219</v>
      </c>
      <c r="H19" s="199" t="s">
        <v>1217</v>
      </c>
      <c r="I19" s="191" t="s">
        <v>1218</v>
      </c>
      <c r="J19" s="191" t="s">
        <v>1143</v>
      </c>
      <c r="K19" s="191" t="s">
        <v>1144</v>
      </c>
      <c r="L19" s="193">
        <f>VLOOKUP(B19,'Общая таблица'!A:D,4,0)</f>
        <v>223490</v>
      </c>
      <c r="M19" s="195" t="str">
        <f>VLOOKUP(B19,'Общая таблица'!A:H,8,0)</f>
        <v>C</v>
      </c>
      <c r="N19" s="218"/>
    </row>
    <row r="20" spans="1:14" ht="111.75" customHeight="1" x14ac:dyDescent="0.2">
      <c r="A20" s="205"/>
      <c r="B20" s="206" t="s">
        <v>105</v>
      </c>
      <c r="C20" s="203" t="s">
        <v>1220</v>
      </c>
      <c r="D20" s="187" t="s">
        <v>1145</v>
      </c>
      <c r="E20" s="187" t="str">
        <f>VLOOKUP(B20,'Общая таблица'!A:E,5,0)</f>
        <v>BEST</v>
      </c>
      <c r="F20" s="197">
        <v>700</v>
      </c>
      <c r="G20" s="198" t="s">
        <v>1221</v>
      </c>
      <c r="H20" s="199" t="s">
        <v>1222</v>
      </c>
      <c r="I20" s="191" t="s">
        <v>1223</v>
      </c>
      <c r="J20" s="191" t="s">
        <v>1158</v>
      </c>
      <c r="K20" s="191" t="s">
        <v>1144</v>
      </c>
      <c r="L20" s="193">
        <f>VLOOKUP(B20,'Общая таблица'!A:D,4,0)</f>
        <v>214290</v>
      </c>
      <c r="M20" s="195" t="str">
        <f>VLOOKUP(B20,'Общая таблица'!A:H,8,0)</f>
        <v>C</v>
      </c>
      <c r="N20" s="218"/>
    </row>
    <row r="21" spans="1:14" ht="111.75" customHeight="1" x14ac:dyDescent="0.2">
      <c r="A21" s="205"/>
      <c r="B21" s="206" t="s">
        <v>102</v>
      </c>
      <c r="C21" s="203" t="s">
        <v>1224</v>
      </c>
      <c r="D21" s="187" t="s">
        <v>1145</v>
      </c>
      <c r="E21" s="187" t="str">
        <f>VLOOKUP(B21,'Общая таблица'!A:E,5,0)</f>
        <v>BEST</v>
      </c>
      <c r="F21" s="197">
        <v>700</v>
      </c>
      <c r="G21" s="198" t="s">
        <v>1216</v>
      </c>
      <c r="H21" s="199" t="s">
        <v>1222</v>
      </c>
      <c r="I21" s="191" t="s">
        <v>1223</v>
      </c>
      <c r="J21" s="191" t="s">
        <v>1158</v>
      </c>
      <c r="K21" s="191" t="s">
        <v>1144</v>
      </c>
      <c r="L21" s="193">
        <f>VLOOKUP(B21,'Общая таблица'!A:D,4,0)</f>
        <v>214290</v>
      </c>
      <c r="M21" s="195" t="str">
        <f>VLOOKUP(B21,'Общая таблица'!A:H,8,0)</f>
        <v>C</v>
      </c>
      <c r="N21" s="218"/>
    </row>
    <row r="22" spans="1:14" ht="111.75" customHeight="1" x14ac:dyDescent="0.2">
      <c r="A22" s="205"/>
      <c r="B22" s="206" t="s">
        <v>92</v>
      </c>
      <c r="C22" s="203" t="s">
        <v>1225</v>
      </c>
      <c r="D22" s="187" t="s">
        <v>1145</v>
      </c>
      <c r="E22" s="187" t="str">
        <f>VLOOKUP(B22,'Общая таблица'!A:E,5,0)</f>
        <v>BEST</v>
      </c>
      <c r="F22" s="197">
        <v>700</v>
      </c>
      <c r="G22" s="198" t="s">
        <v>1226</v>
      </c>
      <c r="H22" s="199" t="s">
        <v>1222</v>
      </c>
      <c r="I22" s="191" t="s">
        <v>1223</v>
      </c>
      <c r="J22" s="191" t="s">
        <v>1158</v>
      </c>
      <c r="K22" s="191" t="s">
        <v>1144</v>
      </c>
      <c r="L22" s="193">
        <f>VLOOKUP(B22,'Общая таблица'!A:D,4,0)</f>
        <v>214290</v>
      </c>
      <c r="M22" s="195" t="str">
        <f>VLOOKUP(B22,'Общая таблица'!A:H,8,0)</f>
        <v>B</v>
      </c>
      <c r="N22" s="218"/>
    </row>
    <row r="23" spans="1:14" ht="111.75" customHeight="1" x14ac:dyDescent="0.2">
      <c r="A23" s="205"/>
      <c r="B23" s="206" t="s">
        <v>99</v>
      </c>
      <c r="C23" s="203" t="s">
        <v>1227</v>
      </c>
      <c r="D23" s="187" t="s">
        <v>1145</v>
      </c>
      <c r="E23" s="187" t="str">
        <f>VLOOKUP(B23,'Общая таблица'!A:E,5,0)</f>
        <v>BEST</v>
      </c>
      <c r="F23" s="197">
        <v>700</v>
      </c>
      <c r="G23" s="198" t="s">
        <v>1228</v>
      </c>
      <c r="H23" s="199" t="s">
        <v>1222</v>
      </c>
      <c r="I23" s="191" t="s">
        <v>1223</v>
      </c>
      <c r="J23" s="191" t="s">
        <v>1158</v>
      </c>
      <c r="K23" s="191" t="s">
        <v>1144</v>
      </c>
      <c r="L23" s="193">
        <f>VLOOKUP(B23,'Общая таблица'!A:D,4,0)</f>
        <v>214290</v>
      </c>
      <c r="M23" s="195" t="str">
        <f>VLOOKUP(B23,'Общая таблица'!A:H,8,0)</f>
        <v>C</v>
      </c>
      <c r="N23" s="218"/>
    </row>
    <row r="24" spans="1:14" ht="111.75" customHeight="1" x14ac:dyDescent="0.2">
      <c r="A24" s="205"/>
      <c r="B24" s="206" t="s">
        <v>631</v>
      </c>
      <c r="C24" s="203" t="s">
        <v>633</v>
      </c>
      <c r="D24" s="187" t="s">
        <v>1145</v>
      </c>
      <c r="E24" s="187" t="str">
        <f>VLOOKUP(B24,'Общая таблица'!A:E,5,0)</f>
        <v>BEST</v>
      </c>
      <c r="F24" s="197">
        <v>900</v>
      </c>
      <c r="G24" s="198" t="s">
        <v>1229</v>
      </c>
      <c r="H24" s="199" t="s">
        <v>1230</v>
      </c>
      <c r="I24" s="191" t="s">
        <v>1231</v>
      </c>
      <c r="J24" s="191" t="s">
        <v>1143</v>
      </c>
      <c r="K24" s="191" t="s">
        <v>1144</v>
      </c>
      <c r="L24" s="193">
        <f>VLOOKUP(B24,'Общая таблица'!A:D,4,0)</f>
        <v>188490</v>
      </c>
      <c r="M24" s="195" t="str">
        <f>VLOOKUP(B24,'Общая таблица'!A:H,8,0)</f>
        <v>C</v>
      </c>
      <c r="N24" s="218"/>
    </row>
    <row r="25" spans="1:14" s="200" customFormat="1" ht="119.65" customHeight="1" x14ac:dyDescent="0.25">
      <c r="A25" s="207"/>
      <c r="B25" s="184" t="s">
        <v>175</v>
      </c>
      <c r="C25" s="203" t="s">
        <v>177</v>
      </c>
      <c r="D25" s="187" t="s">
        <v>1145</v>
      </c>
      <c r="E25" s="187" t="str">
        <f>VLOOKUP(B25,'Общая таблица'!A:E,5,0)</f>
        <v>BEST</v>
      </c>
      <c r="F25" s="197">
        <v>370</v>
      </c>
      <c r="G25" s="219" t="s">
        <v>1162</v>
      </c>
      <c r="H25" s="199" t="s">
        <v>1232</v>
      </c>
      <c r="I25" s="191" t="s">
        <v>1233</v>
      </c>
      <c r="J25" s="191" t="s">
        <v>1158</v>
      </c>
      <c r="K25" s="191" t="s">
        <v>1144</v>
      </c>
      <c r="L25" s="193">
        <f>VLOOKUP(B25,'Общая таблица'!A:D,4,0)</f>
        <v>133090</v>
      </c>
      <c r="M25" s="195" t="str">
        <f>VLOOKUP(B25,'Общая таблица'!A:H,8,0)</f>
        <v>A</v>
      </c>
      <c r="N25" s="220"/>
    </row>
    <row r="26" spans="1:14" s="200" customFormat="1" ht="119.65" customHeight="1" x14ac:dyDescent="0.25">
      <c r="A26" s="207"/>
      <c r="B26" s="184" t="s">
        <v>181</v>
      </c>
      <c r="C26" s="203" t="s">
        <v>183</v>
      </c>
      <c r="D26" s="186" t="s">
        <v>1139</v>
      </c>
      <c r="E26" s="187" t="s">
        <v>34</v>
      </c>
      <c r="F26" s="197">
        <v>370</v>
      </c>
      <c r="G26" s="219" t="s">
        <v>1169</v>
      </c>
      <c r="H26" s="199" t="s">
        <v>1232</v>
      </c>
      <c r="I26" s="191" t="s">
        <v>1233</v>
      </c>
      <c r="J26" s="191" t="s">
        <v>1158</v>
      </c>
      <c r="K26" s="191" t="s">
        <v>1144</v>
      </c>
      <c r="L26" s="193">
        <f>VLOOKUP(B26,'Общая таблица'!A:D,4,0)</f>
        <v>133090</v>
      </c>
      <c r="M26" s="195" t="str">
        <f>VLOOKUP(B26,'Общая таблица'!A:H,8,0)</f>
        <v>D</v>
      </c>
      <c r="N26" s="220"/>
    </row>
    <row r="27" spans="1:14" s="200" customFormat="1" ht="117.6" customHeight="1" x14ac:dyDescent="0.25">
      <c r="A27" s="207"/>
      <c r="B27" s="184" t="s">
        <v>178</v>
      </c>
      <c r="C27" s="203" t="s">
        <v>180</v>
      </c>
      <c r="D27" s="187" t="s">
        <v>1145</v>
      </c>
      <c r="E27" s="187" t="str">
        <f>VLOOKUP(B27,'Общая таблица'!A:E,5,0)</f>
        <v>BEST</v>
      </c>
      <c r="F27" s="197">
        <v>370</v>
      </c>
      <c r="G27" s="219" t="s">
        <v>1146</v>
      </c>
      <c r="H27" s="199" t="s">
        <v>1234</v>
      </c>
      <c r="I27" s="191" t="s">
        <v>1233</v>
      </c>
      <c r="J27" s="191" t="s">
        <v>1158</v>
      </c>
      <c r="K27" s="191" t="s">
        <v>1144</v>
      </c>
      <c r="L27" s="193">
        <f>VLOOKUP(B27,'Общая таблица'!A:D,4,0)</f>
        <v>116390</v>
      </c>
      <c r="M27" s="195" t="str">
        <f>VLOOKUP(B27,'Общая таблица'!A:H,8,0)</f>
        <v>A</v>
      </c>
      <c r="N27" s="220"/>
    </row>
    <row r="28" spans="1:14" s="200" customFormat="1" ht="49.15" customHeight="1" x14ac:dyDescent="0.25">
      <c r="A28" s="380"/>
      <c r="B28" s="184" t="s">
        <v>136</v>
      </c>
      <c r="C28" s="203" t="s">
        <v>1235</v>
      </c>
      <c r="D28" s="187" t="s">
        <v>1150</v>
      </c>
      <c r="E28" s="187" t="str">
        <f>VLOOKUP(B28,'Общая таблица'!A:E,5,0)</f>
        <v>BEST</v>
      </c>
      <c r="F28" s="197">
        <v>450</v>
      </c>
      <c r="G28" s="219" t="s">
        <v>1162</v>
      </c>
      <c r="H28" s="199" t="s">
        <v>1236</v>
      </c>
      <c r="I28" s="191" t="s">
        <v>1237</v>
      </c>
      <c r="J28" s="191" t="s">
        <v>1158</v>
      </c>
      <c r="K28" s="191" t="s">
        <v>1144</v>
      </c>
      <c r="L28" s="193">
        <f>VLOOKUP(B28,'Общая таблица'!A:D,4,0)</f>
        <v>107090</v>
      </c>
      <c r="M28" s="195" t="str">
        <f>VLOOKUP(B28,'Общая таблица'!A:H,8,0)</f>
        <v>O</v>
      </c>
      <c r="N28" s="220"/>
    </row>
    <row r="29" spans="1:14" ht="45.6" customHeight="1" x14ac:dyDescent="0.2">
      <c r="A29" s="380"/>
      <c r="B29" s="184" t="s">
        <v>139</v>
      </c>
      <c r="C29" s="203" t="s">
        <v>141</v>
      </c>
      <c r="D29" s="187" t="s">
        <v>1150</v>
      </c>
      <c r="E29" s="187" t="str">
        <f>VLOOKUP(B29,'Общая таблица'!A:E,5,0)</f>
        <v>BEST</v>
      </c>
      <c r="F29" s="197">
        <v>600</v>
      </c>
      <c r="G29" s="219" t="s">
        <v>1162</v>
      </c>
      <c r="H29" s="199" t="s">
        <v>1236</v>
      </c>
      <c r="I29" s="191" t="s">
        <v>1237</v>
      </c>
      <c r="J29" s="191" t="s">
        <v>1158</v>
      </c>
      <c r="K29" s="191" t="s">
        <v>1144</v>
      </c>
      <c r="L29" s="193">
        <f>VLOOKUP(B29,'Общая таблица'!A:D,4,0)</f>
        <v>120090</v>
      </c>
      <c r="M29" s="195" t="str">
        <f>VLOOKUP(B29,'Общая таблица'!A:H,8,0)</f>
        <v>O</v>
      </c>
      <c r="N29" s="218"/>
    </row>
    <row r="30" spans="1:14" ht="43.9" customHeight="1" x14ac:dyDescent="0.2">
      <c r="A30" s="377"/>
      <c r="B30" s="184" t="s">
        <v>157</v>
      </c>
      <c r="C30" s="203" t="s">
        <v>159</v>
      </c>
      <c r="D30" s="187" t="s">
        <v>1145</v>
      </c>
      <c r="E30" s="187" t="str">
        <f>VLOOKUP(B30,'Общая таблица'!A:E,5,0)</f>
        <v>BEST</v>
      </c>
      <c r="F30" s="197">
        <v>450</v>
      </c>
      <c r="G30" s="219" t="s">
        <v>1146</v>
      </c>
      <c r="H30" s="199" t="s">
        <v>1236</v>
      </c>
      <c r="I30" s="191" t="s">
        <v>1237</v>
      </c>
      <c r="J30" s="191" t="s">
        <v>1158</v>
      </c>
      <c r="K30" s="191" t="s">
        <v>1144</v>
      </c>
      <c r="L30" s="193">
        <f>VLOOKUP(B30,'Общая таблица'!A:D,4,0)</f>
        <v>97890</v>
      </c>
      <c r="M30" s="195" t="str">
        <f>VLOOKUP(B30,'Общая таблица'!A:H,8,0)</f>
        <v>B</v>
      </c>
      <c r="N30" s="218"/>
    </row>
    <row r="31" spans="1:14" s="200" customFormat="1" ht="42" customHeight="1" x14ac:dyDescent="0.25">
      <c r="A31" s="377"/>
      <c r="B31" s="184" t="s">
        <v>160</v>
      </c>
      <c r="C31" s="203" t="s">
        <v>1238</v>
      </c>
      <c r="D31" s="187" t="s">
        <v>1145</v>
      </c>
      <c r="E31" s="187" t="str">
        <f>VLOOKUP(B31,'Общая таблица'!A:E,5,0)</f>
        <v>BEST</v>
      </c>
      <c r="F31" s="197">
        <v>600</v>
      </c>
      <c r="G31" s="219" t="s">
        <v>1146</v>
      </c>
      <c r="H31" s="199" t="s">
        <v>1236</v>
      </c>
      <c r="I31" s="191" t="s">
        <v>1237</v>
      </c>
      <c r="J31" s="191" t="s">
        <v>1158</v>
      </c>
      <c r="K31" s="191" t="s">
        <v>1144</v>
      </c>
      <c r="L31" s="193">
        <f>VLOOKUP(B31,'Общая таблица'!A:D,4,0)</f>
        <v>114590</v>
      </c>
      <c r="M31" s="195" t="str">
        <f>VLOOKUP(B31,'Общая таблица'!A:H,8,0)</f>
        <v>B</v>
      </c>
      <c r="N31" s="220"/>
    </row>
    <row r="32" spans="1:14" s="200" customFormat="1" ht="40.15" customHeight="1" x14ac:dyDescent="0.25">
      <c r="A32" s="377"/>
      <c r="B32" s="184" t="s">
        <v>163</v>
      </c>
      <c r="C32" s="203" t="s">
        <v>1239</v>
      </c>
      <c r="D32" s="187" t="s">
        <v>1150</v>
      </c>
      <c r="E32" s="187" t="str">
        <f>VLOOKUP(B32,'Общая таблица'!A:E,5,0)</f>
        <v>BEST</v>
      </c>
      <c r="F32" s="197">
        <v>900</v>
      </c>
      <c r="G32" s="219" t="s">
        <v>1146</v>
      </c>
      <c r="H32" s="199" t="s">
        <v>1236</v>
      </c>
      <c r="I32" s="191" t="s">
        <v>1237</v>
      </c>
      <c r="J32" s="191" t="s">
        <v>1158</v>
      </c>
      <c r="K32" s="191" t="s">
        <v>1144</v>
      </c>
      <c r="L32" s="193">
        <f>VLOOKUP(B32,'Общая таблица'!A:D,4,0)</f>
        <v>140390</v>
      </c>
      <c r="M32" s="195" t="str">
        <f>VLOOKUP(B32,'Общая таблица'!A:H,8,0)</f>
        <v>O</v>
      </c>
      <c r="N32" s="220"/>
    </row>
    <row r="33" spans="1:14" s="200" customFormat="1" ht="86.45" customHeight="1" x14ac:dyDescent="0.25">
      <c r="A33" s="207"/>
      <c r="B33" s="184" t="s">
        <v>766</v>
      </c>
      <c r="C33" s="203" t="s">
        <v>1240</v>
      </c>
      <c r="D33" s="187" t="s">
        <v>1145</v>
      </c>
      <c r="E33" s="187" t="str">
        <f>VLOOKUP(B33,'Общая таблица'!A:E,5,0)</f>
        <v>BEST</v>
      </c>
      <c r="F33" s="197">
        <v>900</v>
      </c>
      <c r="G33" s="198" t="s">
        <v>1146</v>
      </c>
      <c r="H33" s="199" t="s">
        <v>1156</v>
      </c>
      <c r="I33" s="191" t="s">
        <v>1175</v>
      </c>
      <c r="J33" s="191" t="s">
        <v>1143</v>
      </c>
      <c r="K33" s="201" t="s">
        <v>1241</v>
      </c>
      <c r="L33" s="193">
        <f>VLOOKUP(B33,'Общая таблица'!A:D,4,0)</f>
        <v>230990</v>
      </c>
      <c r="M33" s="195" t="str">
        <f>VLOOKUP(B33,'Общая таблица'!A:H,8,0)</f>
        <v>C</v>
      </c>
      <c r="N33" s="220"/>
    </row>
    <row r="34" spans="1:14" s="200" customFormat="1" ht="109.5" customHeight="1" x14ac:dyDescent="0.25">
      <c r="A34" s="207"/>
      <c r="B34" s="184" t="s">
        <v>763</v>
      </c>
      <c r="C34" s="203" t="s">
        <v>1242</v>
      </c>
      <c r="D34" s="187" t="s">
        <v>1145</v>
      </c>
      <c r="E34" s="187" t="str">
        <f>VLOOKUP(B34,'Общая таблица'!A:E,5,0)</f>
        <v>BEST</v>
      </c>
      <c r="F34" s="197">
        <v>900</v>
      </c>
      <c r="G34" s="198" t="s">
        <v>1146</v>
      </c>
      <c r="H34" s="199" t="s">
        <v>1156</v>
      </c>
      <c r="I34" s="191" t="s">
        <v>1175</v>
      </c>
      <c r="J34" s="191" t="s">
        <v>1143</v>
      </c>
      <c r="K34" s="201" t="s">
        <v>1241</v>
      </c>
      <c r="L34" s="193">
        <f>VLOOKUP(B34,'Общая таблица'!A:D,4,0)</f>
        <v>249490</v>
      </c>
      <c r="M34" s="195" t="str">
        <f>VLOOKUP(B34,'Общая таблица'!A:H,8,0)</f>
        <v>C</v>
      </c>
      <c r="N34" s="220"/>
    </row>
    <row r="35" spans="1:14" s="200" customFormat="1" ht="99.75" customHeight="1" x14ac:dyDescent="0.25">
      <c r="A35" s="205"/>
      <c r="B35" s="184" t="s">
        <v>628</v>
      </c>
      <c r="C35" s="203" t="s">
        <v>630</v>
      </c>
      <c r="D35" s="187" t="s">
        <v>1145</v>
      </c>
      <c r="E35" s="187" t="str">
        <f>VLOOKUP(B35,'Общая таблица'!A:E,5,0)</f>
        <v>BEST</v>
      </c>
      <c r="F35" s="197">
        <v>900</v>
      </c>
      <c r="G35" s="198" t="s">
        <v>1229</v>
      </c>
      <c r="H35" s="199" t="s">
        <v>1230</v>
      </c>
      <c r="I35" s="191" t="s">
        <v>1231</v>
      </c>
      <c r="J35" s="191" t="s">
        <v>1143</v>
      </c>
      <c r="K35" s="191" t="s">
        <v>1144</v>
      </c>
      <c r="L35" s="193">
        <f>VLOOKUP(B35,'Общая таблица'!A:D,4,0)</f>
        <v>208790</v>
      </c>
      <c r="M35" s="195" t="str">
        <f>VLOOKUP(B35,'Общая таблица'!A:H,8,0)</f>
        <v>C</v>
      </c>
      <c r="N35" s="220"/>
    </row>
    <row r="36" spans="1:14" s="200" customFormat="1" ht="42.75" customHeight="1" x14ac:dyDescent="0.25">
      <c r="A36" s="377"/>
      <c r="B36" s="184" t="s">
        <v>553</v>
      </c>
      <c r="C36" s="203" t="s">
        <v>555</v>
      </c>
      <c r="D36" s="187" t="s">
        <v>1145</v>
      </c>
      <c r="E36" s="187" t="str">
        <f>VLOOKUP(B36,'Общая таблица'!A:E,5,0)</f>
        <v>BEST</v>
      </c>
      <c r="F36" s="197">
        <v>900</v>
      </c>
      <c r="G36" s="198" t="s">
        <v>1146</v>
      </c>
      <c r="H36" s="199" t="s">
        <v>1243</v>
      </c>
      <c r="I36" s="191" t="s">
        <v>1196</v>
      </c>
      <c r="J36" s="191" t="s">
        <v>1143</v>
      </c>
      <c r="K36" s="201" t="s">
        <v>1149</v>
      </c>
      <c r="L36" s="193">
        <f>VLOOKUP(B36,'Общая таблица'!A:D,4,0)</f>
        <v>230990</v>
      </c>
      <c r="M36" s="195" t="str">
        <f>VLOOKUP(B36,'Общая таблица'!A:H,8,0)</f>
        <v>C</v>
      </c>
      <c r="N36" s="220"/>
    </row>
    <row r="37" spans="1:14" s="200" customFormat="1" ht="42.75" customHeight="1" x14ac:dyDescent="0.25">
      <c r="A37" s="377"/>
      <c r="B37" s="184" t="s">
        <v>548</v>
      </c>
      <c r="C37" s="203" t="s">
        <v>549</v>
      </c>
      <c r="D37" s="187" t="s">
        <v>1145</v>
      </c>
      <c r="E37" s="187" t="str">
        <f>VLOOKUP(B37,'Общая таблица'!A:E,5,0)</f>
        <v>BEST</v>
      </c>
      <c r="F37" s="197">
        <v>1200</v>
      </c>
      <c r="G37" s="198" t="s">
        <v>1146</v>
      </c>
      <c r="H37" s="199" t="s">
        <v>1243</v>
      </c>
      <c r="I37" s="191" t="s">
        <v>1196</v>
      </c>
      <c r="J37" s="191" t="s">
        <v>1143</v>
      </c>
      <c r="K37" s="201" t="s">
        <v>1149</v>
      </c>
      <c r="L37" s="193">
        <f>VLOOKUP(B37,'Общая таблица'!A:D,4,0)</f>
        <v>249490</v>
      </c>
      <c r="M37" s="195" t="str">
        <f>VLOOKUP(B37,'Общая таблица'!A:H,8,0)</f>
        <v>C</v>
      </c>
      <c r="N37" s="220"/>
    </row>
    <row r="38" spans="1:14" s="200" customFormat="1" ht="42.75" customHeight="1" x14ac:dyDescent="0.25">
      <c r="A38" s="377"/>
      <c r="B38" s="184" t="s">
        <v>550</v>
      </c>
      <c r="C38" s="203" t="s">
        <v>552</v>
      </c>
      <c r="D38" s="187" t="s">
        <v>1145</v>
      </c>
      <c r="E38" s="187" t="str">
        <f>VLOOKUP(B38,'Общая таблица'!A:E,5,0)</f>
        <v>BEST</v>
      </c>
      <c r="F38" s="197">
        <v>600</v>
      </c>
      <c r="G38" s="198" t="s">
        <v>1146</v>
      </c>
      <c r="H38" s="199" t="s">
        <v>1243</v>
      </c>
      <c r="I38" s="191" t="s">
        <v>1196</v>
      </c>
      <c r="J38" s="191" t="s">
        <v>1143</v>
      </c>
      <c r="K38" s="201" t="s">
        <v>1149</v>
      </c>
      <c r="L38" s="193">
        <f>VLOOKUP(B38,'Общая таблица'!A:D,4,0)</f>
        <v>214290</v>
      </c>
      <c r="M38" s="195" t="str">
        <f>VLOOKUP(B38,'Общая таблица'!A:H,8,0)</f>
        <v>C</v>
      </c>
      <c r="N38" s="220"/>
    </row>
    <row r="39" spans="1:14" s="200" customFormat="1" ht="105" customHeight="1" x14ac:dyDescent="0.25">
      <c r="A39" s="205"/>
      <c r="B39" s="184" t="s">
        <v>814</v>
      </c>
      <c r="C39" s="203" t="s">
        <v>816</v>
      </c>
      <c r="D39" s="187" t="s">
        <v>190</v>
      </c>
      <c r="E39" s="187" t="str">
        <f>VLOOKUP(B39,'Общая таблица'!A:E,5,0)</f>
        <v>BEST</v>
      </c>
      <c r="F39" s="197">
        <v>800</v>
      </c>
      <c r="G39" s="221" t="s">
        <v>1244</v>
      </c>
      <c r="H39" s="199" t="s">
        <v>1245</v>
      </c>
      <c r="I39" s="191" t="s">
        <v>1175</v>
      </c>
      <c r="J39" s="201" t="s">
        <v>1246</v>
      </c>
      <c r="K39" s="191" t="s">
        <v>1149</v>
      </c>
      <c r="L39" s="193">
        <f>VLOOKUP(B39,'Общая таблица'!A:D,4,0)</f>
        <v>110390</v>
      </c>
      <c r="M39" s="195" t="str">
        <f>VLOOKUP(B39,'Общая таблица'!A:H,8,0)</f>
        <v>E</v>
      </c>
    </row>
    <row r="40" spans="1:14" s="200" customFormat="1" ht="48.6" customHeight="1" x14ac:dyDescent="0.25">
      <c r="A40" s="377"/>
      <c r="B40" s="206" t="s">
        <v>678</v>
      </c>
      <c r="C40" s="222" t="s">
        <v>679</v>
      </c>
      <c r="D40" s="187" t="s">
        <v>1145</v>
      </c>
      <c r="E40" s="187" t="str">
        <f>VLOOKUP(B40,'Общая таблица'!A:E,5,0)</f>
        <v>BEST</v>
      </c>
      <c r="F40" s="197">
        <v>800</v>
      </c>
      <c r="G40" s="221" t="s">
        <v>1247</v>
      </c>
      <c r="H40" s="199" t="s">
        <v>1248</v>
      </c>
      <c r="I40" s="191" t="s">
        <v>1249</v>
      </c>
      <c r="J40" s="191" t="s">
        <v>1143</v>
      </c>
      <c r="K40" s="191" t="s">
        <v>1144</v>
      </c>
      <c r="L40" s="193">
        <f>VLOOKUP(B40,'Общая таблица'!A:D,4,0)</f>
        <v>140390</v>
      </c>
      <c r="M40" s="195" t="str">
        <f>VLOOKUP(B40,'Общая таблица'!A:H,8,0)</f>
        <v>C</v>
      </c>
    </row>
    <row r="41" spans="1:14" s="200" customFormat="1" ht="48.6" customHeight="1" x14ac:dyDescent="0.25">
      <c r="A41" s="377"/>
      <c r="B41" s="206" t="s">
        <v>676</v>
      </c>
      <c r="C41" s="222" t="s">
        <v>677</v>
      </c>
      <c r="D41" s="187" t="s">
        <v>1145</v>
      </c>
      <c r="E41" s="187" t="str">
        <f>VLOOKUP(B41,'Общая таблица'!A:E,5,0)</f>
        <v>BEST</v>
      </c>
      <c r="F41" s="197">
        <v>800</v>
      </c>
      <c r="G41" s="221" t="s">
        <v>1250</v>
      </c>
      <c r="H41" s="199" t="s">
        <v>1248</v>
      </c>
      <c r="I41" s="191" t="s">
        <v>1249</v>
      </c>
      <c r="J41" s="191" t="s">
        <v>1143</v>
      </c>
      <c r="K41" s="191" t="s">
        <v>1144</v>
      </c>
      <c r="L41" s="193">
        <f>VLOOKUP(B41,'Общая таблица'!A:D,4,0)</f>
        <v>140390</v>
      </c>
      <c r="M41" s="195" t="str">
        <f>VLOOKUP(B41,'Общая таблица'!A:H,8,0)</f>
        <v>C</v>
      </c>
    </row>
    <row r="42" spans="1:14" s="200" customFormat="1" ht="48.6" customHeight="1" x14ac:dyDescent="0.25">
      <c r="A42" s="377"/>
      <c r="B42" s="206" t="s">
        <v>674</v>
      </c>
      <c r="C42" s="222" t="s">
        <v>675</v>
      </c>
      <c r="D42" s="187" t="s">
        <v>1145</v>
      </c>
      <c r="E42" s="187" t="str">
        <f>VLOOKUP(B42,'Общая таблица'!A:E,5,0)</f>
        <v>BEST</v>
      </c>
      <c r="F42" s="197">
        <v>800</v>
      </c>
      <c r="G42" s="221" t="s">
        <v>1251</v>
      </c>
      <c r="H42" s="199" t="s">
        <v>1248</v>
      </c>
      <c r="I42" s="191" t="s">
        <v>1249</v>
      </c>
      <c r="J42" s="191" t="s">
        <v>1143</v>
      </c>
      <c r="K42" s="191" t="s">
        <v>1144</v>
      </c>
      <c r="L42" s="193">
        <f>VLOOKUP(B42,'Общая таблица'!A:D,4,0)</f>
        <v>140390</v>
      </c>
      <c r="M42" s="195" t="str">
        <f>VLOOKUP(B42,'Общая таблица'!A:H,8,0)</f>
        <v>C</v>
      </c>
    </row>
    <row r="43" spans="1:14" s="200" customFormat="1" ht="48.6" customHeight="1" x14ac:dyDescent="0.25">
      <c r="A43" s="377"/>
      <c r="B43" s="206" t="s">
        <v>670</v>
      </c>
      <c r="C43" s="222" t="s">
        <v>671</v>
      </c>
      <c r="D43" s="187" t="s">
        <v>1145</v>
      </c>
      <c r="E43" s="187" t="str">
        <f>VLOOKUP(B43,'Общая таблица'!A:E,5,0)</f>
        <v>BEST</v>
      </c>
      <c r="F43" s="197">
        <v>800</v>
      </c>
      <c r="G43" s="221" t="s">
        <v>1247</v>
      </c>
      <c r="H43" s="199" t="s">
        <v>1252</v>
      </c>
      <c r="I43" s="191" t="s">
        <v>1249</v>
      </c>
      <c r="J43" s="191" t="s">
        <v>1143</v>
      </c>
      <c r="K43" s="191" t="s">
        <v>1144</v>
      </c>
      <c r="L43" s="193">
        <f>VLOOKUP(B43,'Общая таблица'!A:D,4,0)</f>
        <v>131090</v>
      </c>
      <c r="M43" s="195" t="str">
        <f>VLOOKUP(B43,'Общая таблица'!A:H,8,0)</f>
        <v>C</v>
      </c>
    </row>
    <row r="44" spans="1:14" s="200" customFormat="1" ht="48.6" customHeight="1" x14ac:dyDescent="0.25">
      <c r="A44" s="377"/>
      <c r="B44" s="206" t="s">
        <v>668</v>
      </c>
      <c r="C44" s="222" t="s">
        <v>669</v>
      </c>
      <c r="D44" s="187" t="s">
        <v>1145</v>
      </c>
      <c r="E44" s="187" t="str">
        <f>VLOOKUP(B44,'Общая таблица'!A:E,5,0)</f>
        <v>BEST</v>
      </c>
      <c r="F44" s="197">
        <v>800</v>
      </c>
      <c r="G44" s="221" t="s">
        <v>1250</v>
      </c>
      <c r="H44" s="199" t="s">
        <v>1252</v>
      </c>
      <c r="I44" s="191" t="s">
        <v>1249</v>
      </c>
      <c r="J44" s="191" t="s">
        <v>1143</v>
      </c>
      <c r="K44" s="191" t="s">
        <v>1144</v>
      </c>
      <c r="L44" s="193">
        <f>VLOOKUP(B44,'Общая таблица'!A:D,4,0)</f>
        <v>131090</v>
      </c>
      <c r="M44" s="195" t="str">
        <f>VLOOKUP(B44,'Общая таблица'!A:H,8,0)</f>
        <v>C</v>
      </c>
    </row>
    <row r="45" spans="1:14" s="200" customFormat="1" ht="48.6" customHeight="1" x14ac:dyDescent="0.25">
      <c r="A45" s="377"/>
      <c r="B45" s="206" t="s">
        <v>672</v>
      </c>
      <c r="C45" s="222" t="s">
        <v>673</v>
      </c>
      <c r="D45" s="187" t="s">
        <v>1145</v>
      </c>
      <c r="E45" s="187" t="str">
        <f>VLOOKUP(B45,'Общая таблица'!A:E,5,0)</f>
        <v>BEST</v>
      </c>
      <c r="F45" s="197">
        <v>800</v>
      </c>
      <c r="G45" s="221" t="s">
        <v>1250</v>
      </c>
      <c r="H45" s="199" t="s">
        <v>1252</v>
      </c>
      <c r="I45" s="191" t="s">
        <v>1249</v>
      </c>
      <c r="J45" s="191" t="s">
        <v>1143</v>
      </c>
      <c r="K45" s="191" t="s">
        <v>1144</v>
      </c>
      <c r="L45" s="193">
        <f>VLOOKUP(B45,'Общая таблица'!A:D,4,0)</f>
        <v>131090</v>
      </c>
      <c r="M45" s="195" t="str">
        <f>VLOOKUP(B45,'Общая таблица'!A:H,8,0)</f>
        <v>C</v>
      </c>
    </row>
    <row r="46" spans="1:14" s="200" customFormat="1" ht="48.6" customHeight="1" x14ac:dyDescent="0.25">
      <c r="A46" s="377"/>
      <c r="B46" s="206" t="s">
        <v>666</v>
      </c>
      <c r="C46" s="222" t="s">
        <v>667</v>
      </c>
      <c r="D46" s="187" t="s">
        <v>1145</v>
      </c>
      <c r="E46" s="187" t="str">
        <f>VLOOKUP(B46,'Общая таблица'!A:E,5,0)</f>
        <v>BEST</v>
      </c>
      <c r="F46" s="197">
        <v>800</v>
      </c>
      <c r="G46" s="221" t="s">
        <v>1251</v>
      </c>
      <c r="H46" s="199" t="s">
        <v>1252</v>
      </c>
      <c r="I46" s="191" t="s">
        <v>1249</v>
      </c>
      <c r="J46" s="191" t="s">
        <v>1143</v>
      </c>
      <c r="K46" s="191" t="s">
        <v>1144</v>
      </c>
      <c r="L46" s="193">
        <f>VLOOKUP(B46,'Общая таблица'!A:D,4,0)</f>
        <v>131090</v>
      </c>
      <c r="M46" s="195" t="str">
        <f>VLOOKUP(B46,'Общая таблица'!A:H,8,0)</f>
        <v>C</v>
      </c>
    </row>
    <row r="47" spans="1:14" s="200" customFormat="1" ht="105" customHeight="1" x14ac:dyDescent="0.25">
      <c r="A47" s="205"/>
      <c r="B47" s="206" t="s">
        <v>737</v>
      </c>
      <c r="C47" s="222" t="s">
        <v>739</v>
      </c>
      <c r="D47" s="187" t="s">
        <v>1145</v>
      </c>
      <c r="E47" s="187" t="str">
        <f>VLOOKUP(B47,'Общая таблица'!A:E,5,0)</f>
        <v>BEST</v>
      </c>
      <c r="F47" s="197">
        <v>800</v>
      </c>
      <c r="G47" s="198" t="s">
        <v>1253</v>
      </c>
      <c r="H47" s="199" t="s">
        <v>1217</v>
      </c>
      <c r="I47" s="191" t="s">
        <v>1218</v>
      </c>
      <c r="J47" s="191" t="s">
        <v>1143</v>
      </c>
      <c r="K47" s="191" t="s">
        <v>1144</v>
      </c>
      <c r="L47" s="193">
        <f>VLOOKUP(B47,'Общая таблица'!A:D,4,0)</f>
        <v>195790</v>
      </c>
      <c r="M47" s="195" t="str">
        <f>VLOOKUP(B47,'Общая таблица'!A:H,8,0)</f>
        <v>C</v>
      </c>
    </row>
    <row r="48" spans="1:14" ht="105" customHeight="1" x14ac:dyDescent="0.2">
      <c r="A48" s="205"/>
      <c r="B48" s="202" t="s">
        <v>96</v>
      </c>
      <c r="C48" s="203" t="s">
        <v>1254</v>
      </c>
      <c r="D48" s="187" t="s">
        <v>1145</v>
      </c>
      <c r="E48" s="187" t="str">
        <f>VLOOKUP(B48,'Общая таблица'!A:E,5,0)</f>
        <v>BEST</v>
      </c>
      <c r="F48" s="197">
        <v>700</v>
      </c>
      <c r="G48" s="198" t="s">
        <v>1253</v>
      </c>
      <c r="H48" s="199" t="s">
        <v>1222</v>
      </c>
      <c r="I48" s="191" t="s">
        <v>1223</v>
      </c>
      <c r="J48" s="191" t="s">
        <v>1158</v>
      </c>
      <c r="K48" s="191" t="s">
        <v>1144</v>
      </c>
      <c r="L48" s="193">
        <f>VLOOKUP(B48,'Общая таблица'!A:D,4,0)</f>
        <v>169990</v>
      </c>
      <c r="M48" s="195" t="str">
        <f>VLOOKUP(B48,'Общая таблица'!A:H,8,0)</f>
        <v>C</v>
      </c>
    </row>
    <row r="49" spans="1:13" ht="105" customHeight="1" x14ac:dyDescent="0.2">
      <c r="A49" s="205"/>
      <c r="B49" s="202" t="s">
        <v>89</v>
      </c>
      <c r="C49" s="203" t="s">
        <v>1255</v>
      </c>
      <c r="D49" s="187" t="s">
        <v>1145</v>
      </c>
      <c r="E49" s="187" t="str">
        <f>VLOOKUP(B49,'Общая таблица'!A:E,5,0)</f>
        <v>BEST</v>
      </c>
      <c r="F49" s="197">
        <v>700</v>
      </c>
      <c r="G49" s="198" t="s">
        <v>1250</v>
      </c>
      <c r="H49" s="199" t="s">
        <v>1222</v>
      </c>
      <c r="I49" s="191" t="s">
        <v>1223</v>
      </c>
      <c r="J49" s="191" t="s">
        <v>1158</v>
      </c>
      <c r="K49" s="191" t="s">
        <v>1144</v>
      </c>
      <c r="L49" s="193">
        <f>VLOOKUP(B49,'Общая таблица'!A:D,4,0)</f>
        <v>169990</v>
      </c>
      <c r="M49" s="195" t="str">
        <f>VLOOKUP(B49,'Общая таблица'!A:H,8,0)</f>
        <v>C</v>
      </c>
    </row>
    <row r="50" spans="1:13" ht="105" customHeight="1" x14ac:dyDescent="0.2">
      <c r="A50" s="205"/>
      <c r="B50" s="202" t="s">
        <v>108</v>
      </c>
      <c r="C50" s="203" t="s">
        <v>110</v>
      </c>
      <c r="D50" s="187" t="s">
        <v>1145</v>
      </c>
      <c r="E50" s="187" t="str">
        <f>VLOOKUP(B50,'Общая таблица'!A:E,5,0)</f>
        <v>BEST</v>
      </c>
      <c r="F50" s="197">
        <v>1100</v>
      </c>
      <c r="G50" s="198" t="s">
        <v>1226</v>
      </c>
      <c r="H50" s="199" t="s">
        <v>1256</v>
      </c>
      <c r="I50" s="191" t="s">
        <v>1223</v>
      </c>
      <c r="J50" s="201" t="s">
        <v>1257</v>
      </c>
      <c r="K50" s="191" t="s">
        <v>1144</v>
      </c>
      <c r="L50" s="193">
        <f>VLOOKUP(B50,'Общая таблица'!A:D,4,0)</f>
        <v>181090</v>
      </c>
      <c r="M50" s="195" t="str">
        <f>VLOOKUP(B50,'Общая таблица'!A:H,8,0)</f>
        <v>B</v>
      </c>
    </row>
    <row r="51" spans="1:13" ht="105" customHeight="1" x14ac:dyDescent="0.2">
      <c r="A51" s="205"/>
      <c r="B51" s="202" t="s">
        <v>111</v>
      </c>
      <c r="C51" s="203" t="s">
        <v>113</v>
      </c>
      <c r="D51" s="187" t="s">
        <v>1145</v>
      </c>
      <c r="E51" s="187" t="str">
        <f>VLOOKUP(B51,'Общая таблица'!A:E,5,0)</f>
        <v>BEST</v>
      </c>
      <c r="F51" s="197">
        <v>1100</v>
      </c>
      <c r="G51" s="198" t="s">
        <v>1250</v>
      </c>
      <c r="H51" s="199" t="s">
        <v>1256</v>
      </c>
      <c r="I51" s="191" t="s">
        <v>1223</v>
      </c>
      <c r="J51" s="201" t="s">
        <v>1257</v>
      </c>
      <c r="K51" s="191" t="s">
        <v>1144</v>
      </c>
      <c r="L51" s="193">
        <f>VLOOKUP(B51,'Общая таблица'!A:D,4,0)</f>
        <v>181090</v>
      </c>
      <c r="M51" s="195" t="str">
        <f>VLOOKUP(B51,'Общая таблица'!A:H,8,0)</f>
        <v>C</v>
      </c>
    </row>
    <row r="52" spans="1:13" ht="105" customHeight="1" x14ac:dyDescent="0.2">
      <c r="A52" s="205"/>
      <c r="B52" s="202" t="s">
        <v>751</v>
      </c>
      <c r="C52" s="222" t="s">
        <v>1258</v>
      </c>
      <c r="D52" s="187" t="s">
        <v>1145</v>
      </c>
      <c r="E52" s="187" t="str">
        <f>VLOOKUP(B52,'Общая таблица'!A:E,5,0)</f>
        <v>BEST</v>
      </c>
      <c r="F52" s="197">
        <v>800</v>
      </c>
      <c r="G52" s="198" t="s">
        <v>1253</v>
      </c>
      <c r="H52" s="199" t="s">
        <v>1259</v>
      </c>
      <c r="I52" s="191" t="s">
        <v>1223</v>
      </c>
      <c r="J52" s="191" t="s">
        <v>1158</v>
      </c>
      <c r="K52" s="191" t="s">
        <v>1144</v>
      </c>
      <c r="L52" s="193">
        <f>VLOOKUP(B52,'Общая таблица'!A:D,4,0)</f>
        <v>127390</v>
      </c>
      <c r="M52" s="195" t="str">
        <f>VLOOKUP(B52,'Общая таблица'!A:H,8,0)</f>
        <v>C</v>
      </c>
    </row>
    <row r="53" spans="1:13" ht="105" customHeight="1" x14ac:dyDescent="0.2">
      <c r="A53" s="205"/>
      <c r="B53" s="202" t="s">
        <v>754</v>
      </c>
      <c r="C53" s="222" t="s">
        <v>1260</v>
      </c>
      <c r="D53" s="187" t="s">
        <v>1145</v>
      </c>
      <c r="E53" s="187" t="str">
        <f>VLOOKUP(B53,'Общая таблица'!A:E,5,0)</f>
        <v>BEST</v>
      </c>
      <c r="F53" s="197">
        <v>800</v>
      </c>
      <c r="G53" s="198" t="s">
        <v>1251</v>
      </c>
      <c r="H53" s="199" t="s">
        <v>1259</v>
      </c>
      <c r="I53" s="191" t="s">
        <v>1223</v>
      </c>
      <c r="J53" s="191" t="s">
        <v>1158</v>
      </c>
      <c r="K53" s="191" t="s">
        <v>1144</v>
      </c>
      <c r="L53" s="193">
        <f>VLOOKUP(B53,'Общая таблица'!A:D,4,0)</f>
        <v>127390</v>
      </c>
      <c r="M53" s="195" t="str">
        <f>VLOOKUP(B53,'Общая таблица'!A:H,8,0)</f>
        <v>C</v>
      </c>
    </row>
    <row r="54" spans="1:13" ht="105" customHeight="1" x14ac:dyDescent="0.2">
      <c r="A54" s="205"/>
      <c r="B54" s="202" t="s">
        <v>844</v>
      </c>
      <c r="C54" s="222" t="s">
        <v>843</v>
      </c>
      <c r="D54" s="187" t="s">
        <v>1145</v>
      </c>
      <c r="E54" s="187" t="str">
        <f>VLOOKUP(B54,'Общая таблица'!A:E,5,0)</f>
        <v>BEST</v>
      </c>
      <c r="F54" s="197">
        <v>800</v>
      </c>
      <c r="G54" s="198" t="s">
        <v>1261</v>
      </c>
      <c r="H54" s="199"/>
      <c r="I54" s="191"/>
      <c r="J54" s="191"/>
      <c r="K54" s="191"/>
      <c r="L54" s="193">
        <f>VLOOKUP(B54,'Общая таблица'!A:D,4,0)</f>
        <v>30290</v>
      </c>
      <c r="M54" s="195" t="str">
        <f>VLOOKUP(B54,'Общая таблица'!A:H,8,0)</f>
        <v>C</v>
      </c>
    </row>
    <row r="55" spans="1:13" ht="105" customHeight="1" x14ac:dyDescent="0.2">
      <c r="A55" s="205"/>
      <c r="B55" s="202" t="s">
        <v>841</v>
      </c>
      <c r="C55" s="222" t="s">
        <v>843</v>
      </c>
      <c r="D55" s="187" t="s">
        <v>1145</v>
      </c>
      <c r="E55" s="187" t="str">
        <f>VLOOKUP(B55,'Общая таблица'!A:E,5,0)</f>
        <v>BEST</v>
      </c>
      <c r="F55" s="197">
        <v>800</v>
      </c>
      <c r="G55" s="198" t="s">
        <v>1262</v>
      </c>
      <c r="H55" s="199"/>
      <c r="I55" s="191"/>
      <c r="J55" s="191"/>
      <c r="K55" s="191"/>
      <c r="L55" s="193">
        <f>VLOOKUP(B55,'Общая таблица'!A:D,4,0)</f>
        <v>22190</v>
      </c>
      <c r="M55" s="195" t="str">
        <f>VLOOKUP(B55,'Общая таблица'!A:H,8,0)</f>
        <v>C</v>
      </c>
    </row>
    <row r="56" spans="1:13" ht="45" customHeight="1" x14ac:dyDescent="0.2">
      <c r="A56" s="377"/>
      <c r="B56" s="206" t="s">
        <v>545</v>
      </c>
      <c r="C56" s="203" t="s">
        <v>547</v>
      </c>
      <c r="D56" s="187" t="s">
        <v>1145</v>
      </c>
      <c r="E56" s="187" t="str">
        <f>VLOOKUP(B56,'Общая таблица'!A:E,5,0)</f>
        <v>BEST</v>
      </c>
      <c r="F56" s="197">
        <v>450</v>
      </c>
      <c r="G56" s="198" t="s">
        <v>1263</v>
      </c>
      <c r="H56" s="199" t="s">
        <v>1264</v>
      </c>
      <c r="I56" s="191" t="s">
        <v>1265</v>
      </c>
      <c r="J56" s="191" t="s">
        <v>1158</v>
      </c>
      <c r="K56" s="191" t="s">
        <v>1149</v>
      </c>
      <c r="L56" s="193">
        <f>VLOOKUP(B56,'Общая таблица'!A:D,4,0)</f>
        <v>75690</v>
      </c>
      <c r="M56" s="195" t="str">
        <f>VLOOKUP(B56,'Общая таблица'!A:H,8,0)</f>
        <v>C</v>
      </c>
    </row>
    <row r="57" spans="1:13" ht="45" customHeight="1" x14ac:dyDescent="0.2">
      <c r="A57" s="377"/>
      <c r="B57" s="206" t="s">
        <v>542</v>
      </c>
      <c r="C57" s="203" t="s">
        <v>544</v>
      </c>
      <c r="D57" s="187" t="s">
        <v>1145</v>
      </c>
      <c r="E57" s="187" t="str">
        <f>VLOOKUP(B57,'Общая таблица'!A:E,5,0)</f>
        <v>BEST</v>
      </c>
      <c r="F57" s="197">
        <v>450</v>
      </c>
      <c r="G57" s="198" t="s">
        <v>1162</v>
      </c>
      <c r="H57" s="199" t="s">
        <v>1264</v>
      </c>
      <c r="I57" s="191" t="s">
        <v>1265</v>
      </c>
      <c r="J57" s="191" t="s">
        <v>1158</v>
      </c>
      <c r="K57" s="191" t="s">
        <v>1149</v>
      </c>
      <c r="L57" s="193">
        <f>VLOOKUP(B57,'Общая таблица'!A:D,4,0)</f>
        <v>75690</v>
      </c>
      <c r="M57" s="195" t="str">
        <f>VLOOKUP(B57,'Общая таблица'!A:H,8,0)</f>
        <v>B</v>
      </c>
    </row>
    <row r="58" spans="1:13" ht="45" customHeight="1" x14ac:dyDescent="0.2">
      <c r="A58" s="377"/>
      <c r="B58" s="206" t="s">
        <v>539</v>
      </c>
      <c r="C58" s="203" t="s">
        <v>541</v>
      </c>
      <c r="D58" s="187" t="s">
        <v>1145</v>
      </c>
      <c r="E58" s="187" t="str">
        <f>VLOOKUP(B58,'Общая таблица'!A:E,5,0)</f>
        <v>BEST</v>
      </c>
      <c r="F58" s="197">
        <v>450</v>
      </c>
      <c r="G58" s="198" t="s">
        <v>1169</v>
      </c>
      <c r="H58" s="199" t="s">
        <v>1264</v>
      </c>
      <c r="I58" s="191" t="s">
        <v>1265</v>
      </c>
      <c r="J58" s="191" t="s">
        <v>1158</v>
      </c>
      <c r="K58" s="191" t="s">
        <v>1149</v>
      </c>
      <c r="L58" s="193">
        <f>VLOOKUP(B58,'Общая таблица'!A:D,4,0)</f>
        <v>73890</v>
      </c>
      <c r="M58" s="195" t="str">
        <f>VLOOKUP(B58,'Общая таблица'!A:H,8,0)</f>
        <v>B</v>
      </c>
    </row>
    <row r="59" spans="1:13" ht="105" customHeight="1" x14ac:dyDescent="0.2">
      <c r="A59" s="205"/>
      <c r="B59" s="206" t="s">
        <v>811</v>
      </c>
      <c r="C59" s="203" t="s">
        <v>1266</v>
      </c>
      <c r="D59" s="187" t="s">
        <v>1145</v>
      </c>
      <c r="E59" s="187" t="str">
        <f>VLOOKUP(B59,'Общая таблица'!A:E,5,0)</f>
        <v>BEST</v>
      </c>
      <c r="F59" s="197">
        <v>900</v>
      </c>
      <c r="G59" s="198" t="s">
        <v>1263</v>
      </c>
      <c r="H59" s="199" t="s">
        <v>1267</v>
      </c>
      <c r="I59" s="191" t="s">
        <v>1218</v>
      </c>
      <c r="J59" s="191" t="s">
        <v>1158</v>
      </c>
      <c r="K59" s="191" t="s">
        <v>1149</v>
      </c>
      <c r="L59" s="193">
        <f>VLOOKUP(B59,'Общая таблица'!A:D,4,0)</f>
        <v>160790</v>
      </c>
      <c r="M59" s="195" t="str">
        <f>VLOOKUP(B59,'Общая таблица'!A:H,8,0)</f>
        <v>C</v>
      </c>
    </row>
    <row r="60" spans="1:13" ht="105" customHeight="1" x14ac:dyDescent="0.2">
      <c r="A60" s="205"/>
      <c r="B60" s="206" t="s">
        <v>808</v>
      </c>
      <c r="C60" s="203" t="s">
        <v>810</v>
      </c>
      <c r="D60" s="187" t="s">
        <v>1145</v>
      </c>
      <c r="E60" s="187" t="str">
        <f>VLOOKUP(B60,'Общая таблица'!A:E,5,0)</f>
        <v>BEST</v>
      </c>
      <c r="F60" s="197">
        <v>900</v>
      </c>
      <c r="G60" s="198" t="s">
        <v>1162</v>
      </c>
      <c r="H60" s="199" t="s">
        <v>1267</v>
      </c>
      <c r="I60" s="191" t="s">
        <v>1218</v>
      </c>
      <c r="J60" s="191" t="s">
        <v>1158</v>
      </c>
      <c r="K60" s="191" t="s">
        <v>1149</v>
      </c>
      <c r="L60" s="193">
        <f>VLOOKUP(B60,'Общая таблица'!A:D,4,0)</f>
        <v>149590</v>
      </c>
      <c r="M60" s="195" t="str">
        <f>VLOOKUP(B60,'Общая таблица'!A:H,8,0)</f>
        <v>C</v>
      </c>
    </row>
    <row r="61" spans="1:13" ht="105" customHeight="1" x14ac:dyDescent="0.2">
      <c r="A61" s="205"/>
      <c r="B61" s="206" t="s">
        <v>805</v>
      </c>
      <c r="C61" s="203" t="s">
        <v>807</v>
      </c>
      <c r="D61" s="187" t="s">
        <v>1145</v>
      </c>
      <c r="E61" s="187" t="str">
        <f>VLOOKUP(B61,'Общая таблица'!A:E,5,0)</f>
        <v>BEST</v>
      </c>
      <c r="F61" s="197">
        <v>900</v>
      </c>
      <c r="G61" s="198" t="s">
        <v>1169</v>
      </c>
      <c r="H61" s="199" t="s">
        <v>1267</v>
      </c>
      <c r="I61" s="191" t="s">
        <v>1218</v>
      </c>
      <c r="J61" s="191" t="s">
        <v>1158</v>
      </c>
      <c r="K61" s="191" t="s">
        <v>1149</v>
      </c>
      <c r="L61" s="193">
        <f>VLOOKUP(B61,'Общая таблица'!A:D,4,0)</f>
        <v>160790</v>
      </c>
      <c r="M61" s="195" t="str">
        <f>VLOOKUP(B61,'Общая таблица'!A:H,8,0)</f>
        <v>B</v>
      </c>
    </row>
    <row r="62" spans="1:13" ht="105" customHeight="1" x14ac:dyDescent="0.2">
      <c r="A62" s="205"/>
      <c r="B62" s="208" t="s">
        <v>336</v>
      </c>
      <c r="C62" s="203" t="s">
        <v>338</v>
      </c>
      <c r="D62" s="187" t="s">
        <v>1145</v>
      </c>
      <c r="E62" s="187" t="str">
        <f>VLOOKUP(B62,'Общая таблица'!A:E,5,0)</f>
        <v>BEST</v>
      </c>
      <c r="F62" s="223">
        <v>600</v>
      </c>
      <c r="G62" s="201" t="s">
        <v>1268</v>
      </c>
      <c r="H62" s="199" t="s">
        <v>1269</v>
      </c>
      <c r="I62" s="191" t="s">
        <v>1270</v>
      </c>
      <c r="J62" s="191" t="s">
        <v>1143</v>
      </c>
      <c r="K62" s="191" t="s">
        <v>1149</v>
      </c>
      <c r="L62" s="193">
        <f>VLOOKUP(B62,'Общая таблица'!A:D,4,0)</f>
        <v>75390</v>
      </c>
      <c r="M62" s="195" t="str">
        <f>VLOOKUP(B62,'Общая таблица'!A:H,8,0)</f>
        <v>B</v>
      </c>
    </row>
    <row r="63" spans="1:13" ht="105" customHeight="1" x14ac:dyDescent="0.2">
      <c r="A63" s="205"/>
      <c r="B63" s="208" t="s">
        <v>339</v>
      </c>
      <c r="C63" s="203" t="s">
        <v>341</v>
      </c>
      <c r="D63" s="187" t="s">
        <v>1145</v>
      </c>
      <c r="E63" s="187" t="str">
        <f>VLOOKUP(B63,'Общая таблица'!A:E,5,0)</f>
        <v>BEST</v>
      </c>
      <c r="F63" s="223">
        <v>900</v>
      </c>
      <c r="G63" s="201" t="s">
        <v>1268</v>
      </c>
      <c r="H63" s="199" t="s">
        <v>1269</v>
      </c>
      <c r="I63" s="191" t="s">
        <v>1270</v>
      </c>
      <c r="J63" s="191" t="s">
        <v>1143</v>
      </c>
      <c r="K63" s="191" t="s">
        <v>1149</v>
      </c>
      <c r="L63" s="193">
        <f>VLOOKUP(B63,'Общая таблица'!A:D,4,0)</f>
        <v>75390</v>
      </c>
      <c r="M63" s="195" t="str">
        <f>VLOOKUP(B63,'Общая таблица'!A:H,8,0)</f>
        <v>B</v>
      </c>
    </row>
    <row r="64" spans="1:13" ht="105" customHeight="1" x14ac:dyDescent="0.2">
      <c r="A64" s="205"/>
      <c r="B64" s="208" t="s">
        <v>342</v>
      </c>
      <c r="C64" s="203" t="s">
        <v>344</v>
      </c>
      <c r="D64" s="187" t="s">
        <v>1145</v>
      </c>
      <c r="E64" s="187" t="str">
        <f>VLOOKUP(B64,'Общая таблица'!A:E,5,0)</f>
        <v>BEST</v>
      </c>
      <c r="F64" s="223">
        <v>600</v>
      </c>
      <c r="G64" s="201" t="s">
        <v>1271</v>
      </c>
      <c r="H64" s="199" t="s">
        <v>1269</v>
      </c>
      <c r="I64" s="191" t="s">
        <v>1270</v>
      </c>
      <c r="J64" s="191" t="s">
        <v>1143</v>
      </c>
      <c r="K64" s="191" t="s">
        <v>1149</v>
      </c>
      <c r="L64" s="193">
        <f>VLOOKUP(B64,'Общая таблица'!A:D,4,0)</f>
        <v>82690</v>
      </c>
      <c r="M64" s="195" t="str">
        <f>VLOOKUP(B64,'Общая таблица'!A:H,8,0)</f>
        <v>B</v>
      </c>
    </row>
    <row r="65" spans="1:14" ht="105" customHeight="1" x14ac:dyDescent="0.2">
      <c r="A65" s="205"/>
      <c r="B65" s="208" t="s">
        <v>345</v>
      </c>
      <c r="C65" s="203" t="s">
        <v>347</v>
      </c>
      <c r="D65" s="187" t="s">
        <v>1145</v>
      </c>
      <c r="E65" s="187" t="str">
        <f>VLOOKUP(B65,'Общая таблица'!A:E,5,0)</f>
        <v>BEST</v>
      </c>
      <c r="F65" s="223">
        <v>900</v>
      </c>
      <c r="G65" s="201" t="s">
        <v>1271</v>
      </c>
      <c r="H65" s="199" t="s">
        <v>1269</v>
      </c>
      <c r="I65" s="191" t="s">
        <v>1270</v>
      </c>
      <c r="J65" s="191" t="s">
        <v>1143</v>
      </c>
      <c r="K65" s="191" t="s">
        <v>1149</v>
      </c>
      <c r="L65" s="193">
        <f>VLOOKUP(B65,'Общая таблица'!A:D,4,0)</f>
        <v>82690</v>
      </c>
      <c r="M65" s="195" t="str">
        <f>VLOOKUP(B65,'Общая таблица'!A:H,8,0)</f>
        <v>B</v>
      </c>
    </row>
    <row r="66" spans="1:14" s="200" customFormat="1" ht="105" customHeight="1" x14ac:dyDescent="0.25">
      <c r="A66" s="205"/>
      <c r="B66" s="206" t="s">
        <v>121</v>
      </c>
      <c r="C66" s="203" t="s">
        <v>1272</v>
      </c>
      <c r="D66" s="187" t="s">
        <v>1145</v>
      </c>
      <c r="E66" s="187" t="str">
        <f>VLOOKUP(B66,'Общая таблица'!A:E,5,0)</f>
        <v>BEST</v>
      </c>
      <c r="F66" s="197">
        <v>800</v>
      </c>
      <c r="G66" s="191" t="s">
        <v>1273</v>
      </c>
      <c r="H66" s="199" t="s">
        <v>1274</v>
      </c>
      <c r="I66" s="191" t="s">
        <v>1157</v>
      </c>
      <c r="J66" s="191" t="s">
        <v>1143</v>
      </c>
      <c r="K66" s="191" t="s">
        <v>1149</v>
      </c>
      <c r="L66" s="193">
        <f>VLOOKUP(B66,'Общая таблица'!A:D,4,0)</f>
        <v>106190</v>
      </c>
      <c r="M66" s="195" t="str">
        <f>VLOOKUP(B66,'Общая таблица'!A:H,8,0)</f>
        <v>B</v>
      </c>
    </row>
    <row r="67" spans="1:14" s="200" customFormat="1" ht="103.9" customHeight="1" x14ac:dyDescent="0.25">
      <c r="A67" s="205"/>
      <c r="B67" s="206" t="s">
        <v>124</v>
      </c>
      <c r="C67" s="203" t="s">
        <v>1275</v>
      </c>
      <c r="D67" s="187" t="s">
        <v>1145</v>
      </c>
      <c r="E67" s="187" t="str">
        <f>VLOOKUP(B67,'Общая таблица'!A:E,5,0)</f>
        <v>BEST</v>
      </c>
      <c r="F67" s="197">
        <v>800</v>
      </c>
      <c r="G67" s="191" t="s">
        <v>1244</v>
      </c>
      <c r="H67" s="199" t="s">
        <v>1274</v>
      </c>
      <c r="I67" s="191" t="s">
        <v>1157</v>
      </c>
      <c r="J67" s="191" t="s">
        <v>1143</v>
      </c>
      <c r="K67" s="191" t="s">
        <v>1149</v>
      </c>
      <c r="L67" s="193">
        <f>VLOOKUP(B67,'Общая таблица'!A:D,4,0)</f>
        <v>110890</v>
      </c>
      <c r="M67" s="195" t="str">
        <f>VLOOKUP(B67,'Общая таблица'!A:H,8,0)</f>
        <v>B</v>
      </c>
    </row>
    <row r="68" spans="1:14" s="200" customFormat="1" ht="103.9" customHeight="1" x14ac:dyDescent="0.25">
      <c r="A68" s="205"/>
      <c r="B68" s="206" t="s">
        <v>298</v>
      </c>
      <c r="C68" s="203" t="s">
        <v>300</v>
      </c>
      <c r="D68" s="187" t="s">
        <v>1145</v>
      </c>
      <c r="E68" s="187" t="str">
        <f>VLOOKUP(B68,'Общая таблица'!A:E,5,0)</f>
        <v>BEST</v>
      </c>
      <c r="F68" s="197">
        <v>550</v>
      </c>
      <c r="G68" s="191" t="s">
        <v>1244</v>
      </c>
      <c r="H68" s="199" t="s">
        <v>1248</v>
      </c>
      <c r="I68" s="191" t="s">
        <v>1276</v>
      </c>
      <c r="J68" s="191" t="s">
        <v>1143</v>
      </c>
      <c r="K68" s="191" t="s">
        <v>1149</v>
      </c>
      <c r="L68" s="193">
        <f>VLOOKUP(B68,'Общая таблица'!A:D,4,0)</f>
        <v>120090</v>
      </c>
      <c r="M68" s="195" t="str">
        <f>VLOOKUP(B68,'Общая таблица'!A:H,8,0)</f>
        <v>C</v>
      </c>
    </row>
    <row r="69" spans="1:14" s="200" customFormat="1" ht="103.9" customHeight="1" x14ac:dyDescent="0.25">
      <c r="A69" s="205"/>
      <c r="B69" s="206" t="s">
        <v>306</v>
      </c>
      <c r="C69" s="203" t="s">
        <v>308</v>
      </c>
      <c r="D69" s="187" t="s">
        <v>1145</v>
      </c>
      <c r="E69" s="187" t="str">
        <f>VLOOKUP(B69,'Общая таблица'!A:E,5,0)</f>
        <v>BEST</v>
      </c>
      <c r="F69" s="197">
        <v>800</v>
      </c>
      <c r="G69" s="191" t="s">
        <v>1244</v>
      </c>
      <c r="H69" s="199" t="s">
        <v>1248</v>
      </c>
      <c r="I69" s="191" t="s">
        <v>1276</v>
      </c>
      <c r="J69" s="191" t="s">
        <v>1143</v>
      </c>
      <c r="K69" s="191" t="s">
        <v>1149</v>
      </c>
      <c r="L69" s="193">
        <f>VLOOKUP(B69,'Общая таблица'!A:D,4,0)</f>
        <v>120090</v>
      </c>
      <c r="M69" s="195" t="str">
        <f>VLOOKUP(B69,'Общая таблица'!A:H,8,0)</f>
        <v>C</v>
      </c>
    </row>
    <row r="70" spans="1:14" s="200" customFormat="1" ht="103.9" customHeight="1" x14ac:dyDescent="0.25">
      <c r="A70" s="205"/>
      <c r="B70" s="206" t="s">
        <v>304</v>
      </c>
      <c r="C70" s="203" t="s">
        <v>305</v>
      </c>
      <c r="D70" s="187" t="s">
        <v>1145</v>
      </c>
      <c r="E70" s="187" t="str">
        <f>VLOOKUP(B70,'Общая таблица'!A:E,5,0)</f>
        <v>BEST</v>
      </c>
      <c r="F70" s="197">
        <v>800</v>
      </c>
      <c r="G70" s="191" t="s">
        <v>1277</v>
      </c>
      <c r="H70" s="199" t="s">
        <v>1248</v>
      </c>
      <c r="I70" s="191" t="s">
        <v>1276</v>
      </c>
      <c r="J70" s="191" t="s">
        <v>1143</v>
      </c>
      <c r="K70" s="191" t="s">
        <v>1149</v>
      </c>
      <c r="L70" s="193">
        <f>VLOOKUP(B70,'Общая таблица'!A:D,4,0)</f>
        <v>131090</v>
      </c>
      <c r="M70" s="195" t="str">
        <f>VLOOKUP(B70,'Общая таблица'!A:H,8,0)</f>
        <v>C</v>
      </c>
    </row>
    <row r="71" spans="1:14" s="200" customFormat="1" ht="103.9" customHeight="1" x14ac:dyDescent="0.25">
      <c r="A71" s="205"/>
      <c r="B71" s="206" t="s">
        <v>296</v>
      </c>
      <c r="C71" s="203" t="s">
        <v>297</v>
      </c>
      <c r="D71" s="187" t="s">
        <v>1145</v>
      </c>
      <c r="E71" s="187" t="str">
        <f>VLOOKUP(B71,'Общая таблица'!A:E,5,0)</f>
        <v>BEST</v>
      </c>
      <c r="F71" s="197">
        <v>550</v>
      </c>
      <c r="G71" s="191" t="s">
        <v>1277</v>
      </c>
      <c r="H71" s="199" t="s">
        <v>1248</v>
      </c>
      <c r="I71" s="191" t="s">
        <v>1276</v>
      </c>
      <c r="J71" s="191" t="s">
        <v>1143</v>
      </c>
      <c r="K71" s="191" t="s">
        <v>1149</v>
      </c>
      <c r="L71" s="193">
        <f>VLOOKUP(B71,'Общая таблица'!A:D,4,0)</f>
        <v>131090</v>
      </c>
      <c r="M71" s="195" t="str">
        <f>VLOOKUP(B71,'Общая таблица'!A:H,8,0)</f>
        <v>C</v>
      </c>
    </row>
    <row r="72" spans="1:14" s="200" customFormat="1" ht="103.9" customHeight="1" x14ac:dyDescent="0.25">
      <c r="A72" s="205"/>
      <c r="B72" s="206" t="s">
        <v>301</v>
      </c>
      <c r="C72" s="203" t="s">
        <v>303</v>
      </c>
      <c r="D72" s="187" t="s">
        <v>1145</v>
      </c>
      <c r="E72" s="187" t="str">
        <f>VLOOKUP(B72,'Общая таблица'!A:E,5,0)</f>
        <v>BEST</v>
      </c>
      <c r="F72" s="197">
        <v>800</v>
      </c>
      <c r="G72" s="191" t="s">
        <v>1273</v>
      </c>
      <c r="H72" s="199" t="s">
        <v>1248</v>
      </c>
      <c r="I72" s="191" t="s">
        <v>1276</v>
      </c>
      <c r="J72" s="191" t="s">
        <v>1143</v>
      </c>
      <c r="K72" s="191" t="s">
        <v>1149</v>
      </c>
      <c r="L72" s="193">
        <f>VLOOKUP(B72,'Общая таблица'!A:D,4,0)</f>
        <v>120090</v>
      </c>
      <c r="M72" s="195" t="str">
        <f>VLOOKUP(B72,'Общая таблица'!A:H,8,0)</f>
        <v>C</v>
      </c>
    </row>
    <row r="73" spans="1:14" s="200" customFormat="1" ht="103.9" customHeight="1" x14ac:dyDescent="0.25">
      <c r="A73" s="205"/>
      <c r="B73" s="206" t="s">
        <v>293</v>
      </c>
      <c r="C73" s="203" t="s">
        <v>295</v>
      </c>
      <c r="D73" s="187" t="s">
        <v>1145</v>
      </c>
      <c r="E73" s="187" t="str">
        <f>VLOOKUP(B73,'Общая таблица'!A:E,5,0)</f>
        <v>BEST</v>
      </c>
      <c r="F73" s="197">
        <v>550</v>
      </c>
      <c r="G73" s="191" t="s">
        <v>1273</v>
      </c>
      <c r="H73" s="199" t="s">
        <v>1248</v>
      </c>
      <c r="I73" s="191" t="s">
        <v>1276</v>
      </c>
      <c r="J73" s="191" t="s">
        <v>1143</v>
      </c>
      <c r="K73" s="191" t="s">
        <v>1149</v>
      </c>
      <c r="L73" s="193">
        <f>VLOOKUP(B73,'Общая таблица'!A:D,4,0)</f>
        <v>120090</v>
      </c>
      <c r="M73" s="195" t="str">
        <f>VLOOKUP(B73,'Общая таблица'!A:H,8,0)</f>
        <v>C</v>
      </c>
    </row>
    <row r="74" spans="1:14" s="200" customFormat="1" ht="103.9" customHeight="1" x14ac:dyDescent="0.25">
      <c r="A74" s="205"/>
      <c r="B74" s="206" t="s">
        <v>321</v>
      </c>
      <c r="C74" s="203" t="s">
        <v>1278</v>
      </c>
      <c r="D74" s="187" t="s">
        <v>1145</v>
      </c>
      <c r="E74" s="187" t="str">
        <f>VLOOKUP(B74,'Общая таблица'!A:E,5,0)</f>
        <v>BEST</v>
      </c>
      <c r="F74" s="197">
        <v>800</v>
      </c>
      <c r="G74" s="201" t="s">
        <v>1279</v>
      </c>
      <c r="H74" s="199" t="s">
        <v>1252</v>
      </c>
      <c r="I74" s="191" t="s">
        <v>1276</v>
      </c>
      <c r="J74" s="191" t="s">
        <v>1143</v>
      </c>
      <c r="K74" s="191" t="s">
        <v>1149</v>
      </c>
      <c r="L74" s="193">
        <f>VLOOKUP(B74,'Общая таблица'!A:D,4,0)</f>
        <v>110890</v>
      </c>
      <c r="M74" s="195" t="str">
        <f>VLOOKUP(B74,'Общая таблица'!A:H,8,0)</f>
        <v>C</v>
      </c>
    </row>
    <row r="75" spans="1:14" s="200" customFormat="1" ht="103.9" customHeight="1" x14ac:dyDescent="0.25">
      <c r="A75" s="205"/>
      <c r="B75" s="206" t="s">
        <v>309</v>
      </c>
      <c r="C75" s="203" t="s">
        <v>1280</v>
      </c>
      <c r="D75" s="187" t="s">
        <v>1145</v>
      </c>
      <c r="E75" s="187" t="str">
        <f>VLOOKUP(B75,'Общая таблица'!A:E,5,0)</f>
        <v>BEST</v>
      </c>
      <c r="F75" s="197">
        <v>800</v>
      </c>
      <c r="G75" s="201" t="s">
        <v>1281</v>
      </c>
      <c r="H75" s="199" t="s">
        <v>1252</v>
      </c>
      <c r="I75" s="191" t="s">
        <v>1276</v>
      </c>
      <c r="J75" s="191" t="s">
        <v>1143</v>
      </c>
      <c r="K75" s="191" t="s">
        <v>1149</v>
      </c>
      <c r="L75" s="193">
        <f>VLOOKUP(B75,'Общая таблица'!A:D,4,0)</f>
        <v>110890</v>
      </c>
      <c r="M75" s="195" t="str">
        <f>VLOOKUP(B75,'Общая таблица'!A:H,8,0)</f>
        <v>C</v>
      </c>
    </row>
    <row r="76" spans="1:14" s="200" customFormat="1" ht="103.9" customHeight="1" x14ac:dyDescent="0.25">
      <c r="A76" s="205"/>
      <c r="B76" s="206" t="s">
        <v>312</v>
      </c>
      <c r="C76" s="203" t="s">
        <v>1282</v>
      </c>
      <c r="D76" s="187" t="s">
        <v>1145</v>
      </c>
      <c r="E76" s="187" t="str">
        <f>VLOOKUP(B76,'Общая таблица'!A:E,5,0)</f>
        <v>BEST</v>
      </c>
      <c r="F76" s="197">
        <v>800</v>
      </c>
      <c r="G76" s="201" t="s">
        <v>1283</v>
      </c>
      <c r="H76" s="199" t="s">
        <v>1252</v>
      </c>
      <c r="I76" s="191" t="s">
        <v>1276</v>
      </c>
      <c r="J76" s="191" t="s">
        <v>1143</v>
      </c>
      <c r="K76" s="191" t="s">
        <v>1149</v>
      </c>
      <c r="L76" s="193">
        <f>VLOOKUP(B76,'Общая таблица'!A:D,4,0)</f>
        <v>110890</v>
      </c>
      <c r="M76" s="195" t="str">
        <f>VLOOKUP(B76,'Общая таблица'!A:H,8,0)</f>
        <v>C</v>
      </c>
    </row>
    <row r="77" spans="1:14" s="200" customFormat="1" ht="103.9" customHeight="1" x14ac:dyDescent="0.25">
      <c r="A77" s="205"/>
      <c r="B77" s="206" t="s">
        <v>315</v>
      </c>
      <c r="C77" s="203" t="s">
        <v>1284</v>
      </c>
      <c r="D77" s="187" t="s">
        <v>1145</v>
      </c>
      <c r="E77" s="187" t="str">
        <f>VLOOKUP(B77,'Общая таблица'!A:E,5,0)</f>
        <v>BEST</v>
      </c>
      <c r="F77" s="197">
        <v>800</v>
      </c>
      <c r="G77" s="201" t="s">
        <v>1285</v>
      </c>
      <c r="H77" s="199" t="s">
        <v>1252</v>
      </c>
      <c r="I77" s="191" t="s">
        <v>1276</v>
      </c>
      <c r="J77" s="191" t="s">
        <v>1143</v>
      </c>
      <c r="K77" s="191" t="s">
        <v>1149</v>
      </c>
      <c r="L77" s="193">
        <f>VLOOKUP(B77,'Общая таблица'!A:D,4,0)</f>
        <v>110890</v>
      </c>
      <c r="M77" s="195" t="str">
        <f>VLOOKUP(B77,'Общая таблица'!A:H,8,0)</f>
        <v>C</v>
      </c>
    </row>
    <row r="78" spans="1:14" s="200" customFormat="1" ht="103.9" customHeight="1" x14ac:dyDescent="0.25">
      <c r="A78" s="205"/>
      <c r="B78" s="206" t="s">
        <v>318</v>
      </c>
      <c r="C78" s="203" t="s">
        <v>1286</v>
      </c>
      <c r="D78" s="187" t="s">
        <v>1145</v>
      </c>
      <c r="E78" s="187" t="str">
        <f>VLOOKUP(B78,'Общая таблица'!A:E,5,0)</f>
        <v>BEST</v>
      </c>
      <c r="F78" s="197">
        <v>800</v>
      </c>
      <c r="G78" s="201" t="s">
        <v>1287</v>
      </c>
      <c r="H78" s="199" t="s">
        <v>1252</v>
      </c>
      <c r="I78" s="191" t="s">
        <v>1276</v>
      </c>
      <c r="J78" s="191" t="s">
        <v>1143</v>
      </c>
      <c r="K78" s="191" t="s">
        <v>1149</v>
      </c>
      <c r="L78" s="193">
        <f>VLOOKUP(B78,'Общая таблица'!A:D,4,0)</f>
        <v>110890</v>
      </c>
      <c r="M78" s="195" t="str">
        <f>VLOOKUP(B78,'Общая таблица'!A:H,8,0)</f>
        <v>C</v>
      </c>
    </row>
    <row r="79" spans="1:14" s="200" customFormat="1" ht="103.9" customHeight="1" x14ac:dyDescent="0.25">
      <c r="A79" s="205"/>
      <c r="B79" s="206" t="s">
        <v>743</v>
      </c>
      <c r="C79" s="203" t="s">
        <v>744</v>
      </c>
      <c r="D79" s="187" t="s">
        <v>1145</v>
      </c>
      <c r="E79" s="187" t="str">
        <f>VLOOKUP(B79,'Общая таблица'!A:E,5,0)</f>
        <v>BEST</v>
      </c>
      <c r="F79" s="197">
        <v>900</v>
      </c>
      <c r="G79" s="201" t="s">
        <v>1288</v>
      </c>
      <c r="H79" s="199" t="s">
        <v>1243</v>
      </c>
      <c r="I79" s="191" t="s">
        <v>1289</v>
      </c>
      <c r="J79" s="191" t="s">
        <v>1143</v>
      </c>
      <c r="K79" s="191" t="s">
        <v>1149</v>
      </c>
      <c r="L79" s="193">
        <f>VLOOKUP(B79,'Общая таблица'!A:D,4,0)</f>
        <v>140390</v>
      </c>
      <c r="M79" s="195" t="str">
        <f>VLOOKUP(B79,'Общая таблица'!A:H,8,0)</f>
        <v>C</v>
      </c>
    </row>
    <row r="80" spans="1:14" s="200" customFormat="1" ht="53.25" customHeight="1" x14ac:dyDescent="0.25">
      <c r="A80" s="377"/>
      <c r="B80" s="202" t="s">
        <v>50</v>
      </c>
      <c r="C80" s="203" t="s">
        <v>1011</v>
      </c>
      <c r="D80" s="187" t="s">
        <v>1145</v>
      </c>
      <c r="E80" s="187" t="str">
        <f>VLOOKUP(B80,'Общая таблица'!A:E,5,0)</f>
        <v>BEST</v>
      </c>
      <c r="F80" s="197">
        <v>600</v>
      </c>
      <c r="G80" s="191" t="s">
        <v>1146</v>
      </c>
      <c r="H80" s="199" t="s">
        <v>1290</v>
      </c>
      <c r="I80" s="191" t="s">
        <v>1166</v>
      </c>
      <c r="J80" s="191" t="s">
        <v>1143</v>
      </c>
      <c r="K80" s="191" t="s">
        <v>1149</v>
      </c>
      <c r="L80" s="193">
        <f>VLOOKUP(B80,'Общая таблица'!A:D,4,0)</f>
        <v>90490</v>
      </c>
      <c r="M80" s="195" t="str">
        <f>VLOOKUP(B80,'Общая таблица'!A:H,8,0)</f>
        <v>O</v>
      </c>
      <c r="N80" s="224"/>
    </row>
    <row r="81" spans="1:14" s="200" customFormat="1" ht="53.25" customHeight="1" x14ac:dyDescent="0.25">
      <c r="A81" s="377"/>
      <c r="B81" s="202" t="s">
        <v>56</v>
      </c>
      <c r="C81" s="203" t="s">
        <v>1012</v>
      </c>
      <c r="D81" s="187" t="s">
        <v>1145</v>
      </c>
      <c r="E81" s="187" t="str">
        <f>VLOOKUP(B81,'Общая таблица'!A:E,5,0)</f>
        <v>BEST</v>
      </c>
      <c r="F81" s="197">
        <v>900</v>
      </c>
      <c r="G81" s="191" t="s">
        <v>1146</v>
      </c>
      <c r="H81" s="199" t="s">
        <v>1290</v>
      </c>
      <c r="I81" s="191" t="s">
        <v>1166</v>
      </c>
      <c r="J81" s="191" t="s">
        <v>1143</v>
      </c>
      <c r="K81" s="191" t="s">
        <v>1149</v>
      </c>
      <c r="L81" s="193">
        <f>VLOOKUP(B81,'Общая таблица'!A:D,4,0)</f>
        <v>97890</v>
      </c>
      <c r="M81" s="195" t="str">
        <f>VLOOKUP(B81,'Общая таблица'!A:H,8,0)</f>
        <v>O</v>
      </c>
      <c r="N81" s="224"/>
    </row>
    <row r="82" spans="1:14" s="200" customFormat="1" ht="105" customHeight="1" x14ac:dyDescent="0.25">
      <c r="A82" s="205"/>
      <c r="B82" s="206" t="s">
        <v>192</v>
      </c>
      <c r="C82" s="203" t="s">
        <v>194</v>
      </c>
      <c r="D82" s="187" t="s">
        <v>1145</v>
      </c>
      <c r="E82" s="187" t="str">
        <f>VLOOKUP(B82,'Общая таблица'!A:E,5,0)</f>
        <v>BEST</v>
      </c>
      <c r="F82" s="197">
        <v>370</v>
      </c>
      <c r="G82" s="191" t="s">
        <v>1146</v>
      </c>
      <c r="H82" s="199" t="s">
        <v>1291</v>
      </c>
      <c r="I82" s="191" t="s">
        <v>1292</v>
      </c>
      <c r="J82" s="191" t="s">
        <v>1158</v>
      </c>
      <c r="K82" s="191" t="s">
        <v>1149</v>
      </c>
      <c r="L82" s="193">
        <f>VLOOKUP(B82,'Общая таблица'!A:D,4,0)</f>
        <v>88690</v>
      </c>
      <c r="M82" s="195" t="str">
        <f>VLOOKUP(B82,'Общая таблица'!A:H,8,0)</f>
        <v>A</v>
      </c>
    </row>
    <row r="83" spans="1:14" s="200" customFormat="1" ht="29.1" customHeight="1" x14ac:dyDescent="0.25">
      <c r="A83" s="375"/>
      <c r="B83" s="225" t="s">
        <v>698</v>
      </c>
      <c r="C83" s="226" t="s">
        <v>700</v>
      </c>
      <c r="D83" s="187" t="s">
        <v>1145</v>
      </c>
      <c r="E83" s="187" t="str">
        <f>VLOOKUP(B83,'Общая таблица'!A:E,5,0)</f>
        <v>BEST</v>
      </c>
      <c r="F83" s="227">
        <v>900</v>
      </c>
      <c r="G83" s="228" t="s">
        <v>1146</v>
      </c>
      <c r="H83" s="199" t="s">
        <v>1293</v>
      </c>
      <c r="I83" s="191" t="s">
        <v>1166</v>
      </c>
      <c r="J83" s="191" t="s">
        <v>1158</v>
      </c>
      <c r="K83" s="201" t="s">
        <v>1149</v>
      </c>
      <c r="L83" s="193">
        <f>VLOOKUP(B83,'Общая таблица'!A:D,4,0)</f>
        <v>64690</v>
      </c>
      <c r="M83" s="195" t="str">
        <f>VLOOKUP(B83,'Общая таблица'!A:H,8,0)</f>
        <v>C</v>
      </c>
    </row>
    <row r="84" spans="1:14" s="200" customFormat="1" ht="29.1" customHeight="1" x14ac:dyDescent="0.25">
      <c r="A84" s="375"/>
      <c r="B84" s="225" t="s">
        <v>701</v>
      </c>
      <c r="C84" s="226" t="s">
        <v>703</v>
      </c>
      <c r="D84" s="187" t="s">
        <v>1145</v>
      </c>
      <c r="E84" s="187" t="str">
        <f>VLOOKUP(B84,'Общая таблица'!A:E,5,0)</f>
        <v>BEST</v>
      </c>
      <c r="F84" s="227">
        <v>600</v>
      </c>
      <c r="G84" s="228" t="s">
        <v>1146</v>
      </c>
      <c r="H84" s="199" t="s">
        <v>1293</v>
      </c>
      <c r="I84" s="191" t="s">
        <v>1166</v>
      </c>
      <c r="J84" s="191" t="s">
        <v>1158</v>
      </c>
      <c r="K84" s="201" t="s">
        <v>1149</v>
      </c>
      <c r="L84" s="193">
        <f>VLOOKUP(B84,'Общая таблица'!A:D,4,0)</f>
        <v>60890</v>
      </c>
      <c r="M84" s="195" t="str">
        <f>VLOOKUP(B84,'Общая таблица'!A:H,8,0)</f>
        <v>C</v>
      </c>
    </row>
    <row r="85" spans="1:14" s="200" customFormat="1" ht="29.1" customHeight="1" x14ac:dyDescent="0.25">
      <c r="A85" s="375"/>
      <c r="B85" s="225" t="s">
        <v>704</v>
      </c>
      <c r="C85" s="226" t="s">
        <v>706</v>
      </c>
      <c r="D85" s="187" t="s">
        <v>1145</v>
      </c>
      <c r="E85" s="187" t="str">
        <f>VLOOKUP(B85,'Общая таблица'!A:E,5,0)</f>
        <v>BEST</v>
      </c>
      <c r="F85" s="227">
        <v>1200</v>
      </c>
      <c r="G85" s="228" t="s">
        <v>1146</v>
      </c>
      <c r="H85" s="199" t="s">
        <v>1293</v>
      </c>
      <c r="I85" s="191" t="s">
        <v>1166</v>
      </c>
      <c r="J85" s="191" t="s">
        <v>1158</v>
      </c>
      <c r="K85" s="201" t="s">
        <v>1294</v>
      </c>
      <c r="L85" s="193">
        <f>VLOOKUP(B85,'Общая таблица'!A:D,4,0)</f>
        <v>75690</v>
      </c>
      <c r="M85" s="195" t="str">
        <f>VLOOKUP(B85,'Общая таблица'!A:H,8,0)</f>
        <v>C</v>
      </c>
    </row>
    <row r="86" spans="1:14" s="200" customFormat="1" ht="49.5" customHeight="1" x14ac:dyDescent="0.25">
      <c r="A86" s="380"/>
      <c r="B86" s="206" t="s">
        <v>695</v>
      </c>
      <c r="C86" s="203" t="s">
        <v>697</v>
      </c>
      <c r="D86" s="187" t="s">
        <v>1145</v>
      </c>
      <c r="E86" s="187" t="str">
        <f>VLOOKUP(B86,'Общая таблица'!A:E,5,0)</f>
        <v>BEST</v>
      </c>
      <c r="F86" s="197">
        <v>900</v>
      </c>
      <c r="G86" s="201" t="s">
        <v>1164</v>
      </c>
      <c r="H86" s="199" t="s">
        <v>1295</v>
      </c>
      <c r="I86" s="191" t="s">
        <v>1168</v>
      </c>
      <c r="J86" s="228" t="s">
        <v>1158</v>
      </c>
      <c r="K86" s="201" t="s">
        <v>1149</v>
      </c>
      <c r="L86" s="193">
        <f>VLOOKUP(B86,'Общая таблица'!A:D,4,0)</f>
        <v>60890</v>
      </c>
      <c r="M86" s="195" t="str">
        <f>VLOOKUP(B86,'Общая таблица'!A:H,8,0)</f>
        <v>C</v>
      </c>
    </row>
    <row r="87" spans="1:14" s="200" customFormat="1" ht="49.5" customHeight="1" x14ac:dyDescent="0.25">
      <c r="A87" s="380"/>
      <c r="B87" s="206" t="s">
        <v>689</v>
      </c>
      <c r="C87" s="203" t="s">
        <v>691</v>
      </c>
      <c r="D87" s="187" t="s">
        <v>1145</v>
      </c>
      <c r="E87" s="187" t="str">
        <f>VLOOKUP(B87,'Общая таблица'!A:E,5,0)</f>
        <v>BEST</v>
      </c>
      <c r="F87" s="197">
        <v>1200</v>
      </c>
      <c r="G87" s="201" t="s">
        <v>1164</v>
      </c>
      <c r="H87" s="199" t="s">
        <v>1295</v>
      </c>
      <c r="I87" s="191" t="s">
        <v>1168</v>
      </c>
      <c r="J87" s="228" t="s">
        <v>1158</v>
      </c>
      <c r="K87" s="201" t="s">
        <v>1149</v>
      </c>
      <c r="L87" s="193">
        <f>VLOOKUP(B87,'Общая таблица'!A:D,4,0)</f>
        <v>81190</v>
      </c>
      <c r="M87" s="195" t="str">
        <f>VLOOKUP(B87,'Общая таблица'!A:H,8,0)</f>
        <v>C</v>
      </c>
    </row>
    <row r="88" spans="1:14" s="200" customFormat="1" ht="49.5" customHeight="1" x14ac:dyDescent="0.25">
      <c r="A88" s="380"/>
      <c r="B88" s="206" t="s">
        <v>692</v>
      </c>
      <c r="C88" s="203" t="s">
        <v>694</v>
      </c>
      <c r="D88" s="187" t="s">
        <v>1145</v>
      </c>
      <c r="E88" s="187" t="str">
        <f>VLOOKUP(B88,'Общая таблица'!A:E,5,0)</f>
        <v>BEST</v>
      </c>
      <c r="F88" s="197">
        <v>900</v>
      </c>
      <c r="G88" s="201" t="s">
        <v>1164</v>
      </c>
      <c r="H88" s="199" t="s">
        <v>1295</v>
      </c>
      <c r="I88" s="191" t="s">
        <v>1168</v>
      </c>
      <c r="J88" s="228" t="s">
        <v>1158</v>
      </c>
      <c r="K88" s="201" t="s">
        <v>1149</v>
      </c>
      <c r="L88" s="193">
        <f>VLOOKUP(B88,'Общая таблица'!A:D,4,0)</f>
        <v>60890</v>
      </c>
      <c r="M88" s="195" t="str">
        <f>VLOOKUP(B88,'Общая таблица'!A:H,8,0)</f>
        <v>C</v>
      </c>
    </row>
    <row r="89" spans="1:14" s="200" customFormat="1" ht="49.5" customHeight="1" x14ac:dyDescent="0.25">
      <c r="A89" s="380"/>
      <c r="B89" s="206" t="s">
        <v>686</v>
      </c>
      <c r="C89" s="203" t="s">
        <v>688</v>
      </c>
      <c r="D89" s="187" t="s">
        <v>1145</v>
      </c>
      <c r="E89" s="187" t="str">
        <f>VLOOKUP(B89,'Общая таблица'!A:E,5,0)</f>
        <v>BEST</v>
      </c>
      <c r="F89" s="197">
        <v>1200</v>
      </c>
      <c r="G89" s="201" t="s">
        <v>1164</v>
      </c>
      <c r="H89" s="199" t="s">
        <v>1295</v>
      </c>
      <c r="I89" s="191" t="s">
        <v>1168</v>
      </c>
      <c r="J89" s="228" t="s">
        <v>1158</v>
      </c>
      <c r="K89" s="201" t="s">
        <v>1149</v>
      </c>
      <c r="L89" s="193">
        <f>VLOOKUP(B89,'Общая таблица'!A:D,4,0)</f>
        <v>81190</v>
      </c>
      <c r="M89" s="195" t="str">
        <f>VLOOKUP(B89,'Общая таблица'!A:H,8,0)</f>
        <v>C</v>
      </c>
    </row>
    <row r="90" spans="1:14" s="200" customFormat="1" ht="52.15" customHeight="1" x14ac:dyDescent="0.25">
      <c r="A90" s="229"/>
      <c r="B90" s="230" t="s">
        <v>649</v>
      </c>
      <c r="C90" s="203" t="s">
        <v>651</v>
      </c>
      <c r="D90" s="187" t="s">
        <v>1145</v>
      </c>
      <c r="E90" s="187" t="str">
        <f>VLOOKUP(B90,'Общая таблица'!A:E,5,0)</f>
        <v>BETTER</v>
      </c>
      <c r="F90" s="197">
        <v>900</v>
      </c>
      <c r="G90" s="201" t="s">
        <v>1296</v>
      </c>
      <c r="H90" s="199" t="s">
        <v>1297</v>
      </c>
      <c r="I90" s="191" t="s">
        <v>1196</v>
      </c>
      <c r="J90" s="191" t="s">
        <v>1298</v>
      </c>
      <c r="K90" s="191" t="s">
        <v>1149</v>
      </c>
      <c r="L90" s="193">
        <f>VLOOKUP(B90,'Общая таблица'!A:D,4,0)</f>
        <v>31190</v>
      </c>
      <c r="M90" s="195" t="str">
        <f>VLOOKUP(B90,'Общая таблица'!A:H,8,0)</f>
        <v>E</v>
      </c>
      <c r="N90" s="220"/>
    </row>
    <row r="91" spans="1:14" s="200" customFormat="1" ht="36" customHeight="1" x14ac:dyDescent="0.25">
      <c r="A91" s="207"/>
      <c r="B91" s="231" t="s">
        <v>290</v>
      </c>
      <c r="C91" s="232" t="s">
        <v>292</v>
      </c>
      <c r="D91" s="187" t="s">
        <v>190</v>
      </c>
      <c r="E91" s="187" t="str">
        <f>VLOOKUP(B91,'Общая таблица'!A:E,5,0)</f>
        <v>BETTER</v>
      </c>
      <c r="F91" s="197">
        <v>600</v>
      </c>
      <c r="G91" s="201" t="s">
        <v>1164</v>
      </c>
      <c r="H91" s="233" t="s">
        <v>1299</v>
      </c>
      <c r="I91" s="228" t="s">
        <v>1205</v>
      </c>
      <c r="J91" s="234" t="s">
        <v>1203</v>
      </c>
      <c r="K91" s="191" t="s">
        <v>1149</v>
      </c>
      <c r="L91" s="193">
        <f>VLOOKUP(B91,'Общая таблица'!A:D,4,0)</f>
        <v>25790</v>
      </c>
      <c r="M91" s="195" t="str">
        <f>VLOOKUP(B91,'Общая таблица'!A:H,8,0)</f>
        <v>E</v>
      </c>
      <c r="N91" s="220"/>
    </row>
    <row r="92" spans="1:14" s="200" customFormat="1" ht="53.65" customHeight="1" x14ac:dyDescent="0.25">
      <c r="A92" s="377"/>
      <c r="B92" s="235" t="s">
        <v>745</v>
      </c>
      <c r="C92" s="203" t="s">
        <v>747</v>
      </c>
      <c r="D92" s="187" t="s">
        <v>1300</v>
      </c>
      <c r="E92" s="187" t="str">
        <f>VLOOKUP(B92,'Общая таблица'!A:E,5,0)</f>
        <v>BEST</v>
      </c>
      <c r="F92" s="197">
        <v>600</v>
      </c>
      <c r="G92" s="201" t="s">
        <v>1164</v>
      </c>
      <c r="H92" s="199" t="s">
        <v>1301</v>
      </c>
      <c r="I92" s="191" t="s">
        <v>1180</v>
      </c>
      <c r="J92" s="201" t="s">
        <v>1302</v>
      </c>
      <c r="K92" s="236" t="s">
        <v>1191</v>
      </c>
      <c r="L92" s="193">
        <f>VLOOKUP(B92,'Общая таблица'!A:D,4,0)</f>
        <v>36890</v>
      </c>
      <c r="M92" s="195" t="str">
        <f>VLOOKUP(B92,'Общая таблица'!A:H,8,0)</f>
        <v>C</v>
      </c>
      <c r="N92" s="220"/>
    </row>
    <row r="93" spans="1:14" s="200" customFormat="1" ht="53.65" customHeight="1" x14ac:dyDescent="0.25">
      <c r="A93" s="377"/>
      <c r="B93" s="235" t="s">
        <v>748</v>
      </c>
      <c r="C93" s="203" t="s">
        <v>750</v>
      </c>
      <c r="D93" s="187" t="s">
        <v>1300</v>
      </c>
      <c r="E93" s="187" t="str">
        <f>VLOOKUP(B93,'Общая таблица'!A:E,5,0)</f>
        <v>BEST</v>
      </c>
      <c r="F93" s="197">
        <v>900</v>
      </c>
      <c r="G93" s="201" t="s">
        <v>1164</v>
      </c>
      <c r="H93" s="199" t="s">
        <v>1301</v>
      </c>
      <c r="I93" s="191" t="s">
        <v>1180</v>
      </c>
      <c r="J93" s="201" t="s">
        <v>1302</v>
      </c>
      <c r="K93" s="236" t="s">
        <v>1191</v>
      </c>
      <c r="L93" s="193">
        <f>VLOOKUP(B93,'Общая таблица'!A:D,4,0)</f>
        <v>42490</v>
      </c>
      <c r="M93" s="195" t="str">
        <f>VLOOKUP(B93,'Общая таблица'!A:H,8,0)</f>
        <v>C</v>
      </c>
      <c r="N93" s="220"/>
    </row>
    <row r="94" spans="1:14" s="200" customFormat="1" ht="33.6" customHeight="1" x14ac:dyDescent="0.25">
      <c r="A94" s="377"/>
      <c r="B94" s="208" t="s">
        <v>716</v>
      </c>
      <c r="C94" s="203" t="s">
        <v>718</v>
      </c>
      <c r="D94" s="187" t="s">
        <v>1145</v>
      </c>
      <c r="E94" s="187" t="str">
        <f>VLOOKUP(B94,'Общая таблица'!A:E,5,0)</f>
        <v>BEST</v>
      </c>
      <c r="F94" s="197">
        <v>600</v>
      </c>
      <c r="G94" s="191" t="s">
        <v>1169</v>
      </c>
      <c r="H94" s="199" t="s">
        <v>1303</v>
      </c>
      <c r="I94" s="191" t="s">
        <v>1168</v>
      </c>
      <c r="J94" s="234" t="s">
        <v>1203</v>
      </c>
      <c r="K94" s="191" t="s">
        <v>1149</v>
      </c>
      <c r="L94" s="193">
        <f>VLOOKUP(B94,'Общая таблица'!A:D,4,0)</f>
        <v>26590</v>
      </c>
      <c r="M94" s="195" t="str">
        <f>VLOOKUP(B94,'Общая таблица'!A:H,8,0)</f>
        <v>C</v>
      </c>
      <c r="N94" s="220"/>
    </row>
    <row r="95" spans="1:14" s="200" customFormat="1" ht="33.6" customHeight="1" x14ac:dyDescent="0.25">
      <c r="A95" s="377"/>
      <c r="B95" s="208" t="s">
        <v>719</v>
      </c>
      <c r="C95" s="203" t="s">
        <v>721</v>
      </c>
      <c r="D95" s="187" t="s">
        <v>1300</v>
      </c>
      <c r="E95" s="187" t="str">
        <f>VLOOKUP(B95,'Общая таблица'!A:E,5,0)</f>
        <v>BEST</v>
      </c>
      <c r="F95" s="197">
        <v>900</v>
      </c>
      <c r="G95" s="191" t="s">
        <v>1169</v>
      </c>
      <c r="H95" s="199" t="s">
        <v>1303</v>
      </c>
      <c r="I95" s="191" t="s">
        <v>1168</v>
      </c>
      <c r="J95" s="234" t="s">
        <v>1203</v>
      </c>
      <c r="K95" s="191" t="s">
        <v>1149</v>
      </c>
      <c r="L95" s="193">
        <f>VLOOKUP(B95,'Общая таблица'!A:D,4,0)</f>
        <v>32290</v>
      </c>
      <c r="M95" s="195" t="str">
        <f>VLOOKUP(B95,'Общая таблица'!A:H,8,0)</f>
        <v>C</v>
      </c>
      <c r="N95" s="220"/>
    </row>
    <row r="96" spans="1:14" s="200" customFormat="1" ht="33.6" customHeight="1" x14ac:dyDescent="0.25">
      <c r="A96" s="377"/>
      <c r="B96" s="208" t="s">
        <v>722</v>
      </c>
      <c r="C96" s="203" t="s">
        <v>724</v>
      </c>
      <c r="D96" s="187" t="s">
        <v>1145</v>
      </c>
      <c r="E96" s="187" t="str">
        <f>VLOOKUP(B96,'Общая таблица'!A:E,5,0)</f>
        <v>BEST</v>
      </c>
      <c r="F96" s="197">
        <v>600</v>
      </c>
      <c r="G96" s="191" t="s">
        <v>1162</v>
      </c>
      <c r="H96" s="199" t="s">
        <v>1303</v>
      </c>
      <c r="I96" s="191" t="s">
        <v>1168</v>
      </c>
      <c r="J96" s="234" t="s">
        <v>1203</v>
      </c>
      <c r="K96" s="191" t="s">
        <v>1149</v>
      </c>
      <c r="L96" s="193">
        <f>VLOOKUP(B96,'Общая таблица'!A:D,4,0)</f>
        <v>26590</v>
      </c>
      <c r="M96" s="195" t="str">
        <f>VLOOKUP(B96,'Общая таблица'!A:H,8,0)</f>
        <v>C</v>
      </c>
      <c r="N96" s="220"/>
    </row>
    <row r="97" spans="1:14" s="200" customFormat="1" ht="33.6" customHeight="1" x14ac:dyDescent="0.25">
      <c r="A97" s="377"/>
      <c r="B97" s="208" t="s">
        <v>725</v>
      </c>
      <c r="C97" s="203" t="s">
        <v>727</v>
      </c>
      <c r="D97" s="187" t="s">
        <v>1300</v>
      </c>
      <c r="E97" s="187" t="str">
        <f>VLOOKUP(B97,'Общая таблица'!A:E,5,0)</f>
        <v>BEST</v>
      </c>
      <c r="F97" s="197">
        <v>900</v>
      </c>
      <c r="G97" s="191" t="s">
        <v>1304</v>
      </c>
      <c r="H97" s="199" t="s">
        <v>1303</v>
      </c>
      <c r="I97" s="191" t="s">
        <v>1168</v>
      </c>
      <c r="J97" s="234" t="s">
        <v>1203</v>
      </c>
      <c r="K97" s="191" t="s">
        <v>1149</v>
      </c>
      <c r="L97" s="193">
        <f>VLOOKUP(B97,'Общая таблица'!A:D,4,0)</f>
        <v>32290</v>
      </c>
      <c r="M97" s="195" t="str">
        <f>VLOOKUP(B97,'Общая таблица'!A:H,8,0)</f>
        <v>C</v>
      </c>
      <c r="N97" s="220"/>
    </row>
    <row r="98" spans="1:14" s="200" customFormat="1" ht="33.6" customHeight="1" x14ac:dyDescent="0.25">
      <c r="A98" s="377"/>
      <c r="B98" s="208" t="s">
        <v>728</v>
      </c>
      <c r="C98" s="203" t="s">
        <v>730</v>
      </c>
      <c r="D98" s="187" t="s">
        <v>1145</v>
      </c>
      <c r="E98" s="187" t="str">
        <f>VLOOKUP(B98,'Общая таблица'!A:E,5,0)</f>
        <v>BEST</v>
      </c>
      <c r="F98" s="197">
        <v>600</v>
      </c>
      <c r="G98" s="191" t="s">
        <v>1146</v>
      </c>
      <c r="H98" s="199" t="s">
        <v>1303</v>
      </c>
      <c r="I98" s="191" t="s">
        <v>1168</v>
      </c>
      <c r="J98" s="234" t="s">
        <v>1203</v>
      </c>
      <c r="K98" s="191" t="s">
        <v>1149</v>
      </c>
      <c r="L98" s="193">
        <f>VLOOKUP(B98,'Общая таблица'!A:D,4,0)</f>
        <v>31390</v>
      </c>
      <c r="M98" s="195" t="str">
        <f>VLOOKUP(B98,'Общая таблица'!A:H,8,0)</f>
        <v>C</v>
      </c>
      <c r="N98" s="220"/>
    </row>
    <row r="99" spans="1:14" s="200" customFormat="1" ht="33.6" customHeight="1" x14ac:dyDescent="0.25">
      <c r="A99" s="377"/>
      <c r="B99" s="208" t="s">
        <v>731</v>
      </c>
      <c r="C99" s="203" t="s">
        <v>733</v>
      </c>
      <c r="D99" s="187" t="s">
        <v>1300</v>
      </c>
      <c r="E99" s="187" t="str">
        <f>VLOOKUP(B99,'Общая таблица'!A:E,5,0)</f>
        <v>BEST</v>
      </c>
      <c r="F99" s="197">
        <v>900</v>
      </c>
      <c r="G99" s="191" t="s">
        <v>1146</v>
      </c>
      <c r="H99" s="199" t="s">
        <v>1303</v>
      </c>
      <c r="I99" s="191" t="s">
        <v>1168</v>
      </c>
      <c r="J99" s="234" t="s">
        <v>1203</v>
      </c>
      <c r="K99" s="191" t="s">
        <v>1149</v>
      </c>
      <c r="L99" s="193">
        <f>VLOOKUP(B99,'Общая таблица'!A:D,4,0)</f>
        <v>36890</v>
      </c>
      <c r="M99" s="195" t="str">
        <f>VLOOKUP(B99,'Общая таблица'!A:H,8,0)</f>
        <v>C</v>
      </c>
      <c r="N99" s="220"/>
    </row>
    <row r="100" spans="1:14" s="200" customFormat="1" ht="33" customHeight="1" thickBot="1" x14ac:dyDescent="0.3">
      <c r="A100" s="381"/>
      <c r="B100" s="237" t="s">
        <v>793</v>
      </c>
      <c r="C100" s="203" t="s">
        <v>795</v>
      </c>
      <c r="D100" s="187" t="s">
        <v>1145</v>
      </c>
      <c r="E100" s="187" t="str">
        <f>VLOOKUP(B100,'Общая таблица'!A:E,5,0)</f>
        <v>BEST</v>
      </c>
      <c r="F100" s="197">
        <v>600</v>
      </c>
      <c r="G100" s="201" t="s">
        <v>1164</v>
      </c>
      <c r="H100" s="199" t="s">
        <v>1305</v>
      </c>
      <c r="I100" s="191" t="s">
        <v>1306</v>
      </c>
      <c r="J100" s="234" t="s">
        <v>1203</v>
      </c>
      <c r="K100" s="191" t="s">
        <v>1149</v>
      </c>
      <c r="L100" s="193">
        <f>VLOOKUP(B100,'Общая таблица'!A:D,4,0)</f>
        <v>24790</v>
      </c>
      <c r="M100" s="195" t="str">
        <f>VLOOKUP(B100,'Общая таблица'!A:H,8,0)</f>
        <v>B</v>
      </c>
      <c r="N100" s="220"/>
    </row>
    <row r="101" spans="1:14" s="200" customFormat="1" ht="37.15" customHeight="1" thickBot="1" x14ac:dyDescent="0.3">
      <c r="A101" s="381"/>
      <c r="B101" s="237" t="s">
        <v>790</v>
      </c>
      <c r="C101" s="203" t="s">
        <v>792</v>
      </c>
      <c r="D101" s="187" t="s">
        <v>1145</v>
      </c>
      <c r="E101" s="187" t="str">
        <f>VLOOKUP(B101,'Общая таблица'!A:E,5,0)</f>
        <v>BEST</v>
      </c>
      <c r="F101" s="197">
        <v>600</v>
      </c>
      <c r="G101" s="191" t="s">
        <v>1307</v>
      </c>
      <c r="H101" s="199" t="s">
        <v>1305</v>
      </c>
      <c r="I101" s="191" t="s">
        <v>1306</v>
      </c>
      <c r="J101" s="234" t="s">
        <v>1203</v>
      </c>
      <c r="K101" s="191" t="s">
        <v>1149</v>
      </c>
      <c r="L101" s="193">
        <f>VLOOKUP(B101,'Общая таблица'!A:D,4,0)</f>
        <v>23990</v>
      </c>
      <c r="M101" s="195" t="str">
        <f>VLOOKUP(B101,'Общая таблица'!A:H,8,0)</f>
        <v>B</v>
      </c>
      <c r="N101" s="220"/>
    </row>
    <row r="102" spans="1:14" s="200" customFormat="1" ht="36.6" customHeight="1" thickBot="1" x14ac:dyDescent="0.3">
      <c r="A102" s="381"/>
      <c r="B102" s="237" t="s">
        <v>787</v>
      </c>
      <c r="C102" s="203" t="s">
        <v>1308</v>
      </c>
      <c r="D102" s="187" t="s">
        <v>1145</v>
      </c>
      <c r="E102" s="187" t="str">
        <f>VLOOKUP(B102,'Общая таблица'!A:E,5,0)</f>
        <v>BEST</v>
      </c>
      <c r="F102" s="197">
        <v>600</v>
      </c>
      <c r="G102" s="206" t="s">
        <v>1169</v>
      </c>
      <c r="H102" s="199" t="s">
        <v>1305</v>
      </c>
      <c r="I102" s="191" t="s">
        <v>1306</v>
      </c>
      <c r="J102" s="234" t="s">
        <v>1203</v>
      </c>
      <c r="K102" s="191" t="s">
        <v>1149</v>
      </c>
      <c r="L102" s="193">
        <f>VLOOKUP(B102,'Общая таблица'!A:D,4,0)</f>
        <v>23990</v>
      </c>
      <c r="M102" s="195" t="str">
        <f>VLOOKUP(B102,'Общая таблица'!A:H,8,0)</f>
        <v>B</v>
      </c>
      <c r="N102" s="220"/>
    </row>
    <row r="103" spans="1:14" s="200" customFormat="1" ht="36.6" customHeight="1" thickBot="1" x14ac:dyDescent="0.3">
      <c r="A103" s="381"/>
      <c r="B103" s="237" t="s">
        <v>799</v>
      </c>
      <c r="C103" s="203" t="s">
        <v>1309</v>
      </c>
      <c r="D103" s="187" t="s">
        <v>1145</v>
      </c>
      <c r="E103" s="187" t="str">
        <f>VLOOKUP(B103,'Общая таблица'!A:E,5,0)</f>
        <v>BETTER</v>
      </c>
      <c r="F103" s="197">
        <v>600</v>
      </c>
      <c r="G103" s="201" t="s">
        <v>1164</v>
      </c>
      <c r="H103" s="199" t="s">
        <v>1305</v>
      </c>
      <c r="I103" s="191" t="s">
        <v>1306</v>
      </c>
      <c r="J103" s="234" t="s">
        <v>1302</v>
      </c>
      <c r="K103" s="212" t="s">
        <v>1191</v>
      </c>
      <c r="L103" s="193">
        <f>VLOOKUP(B103,'Общая таблица'!A:D,4,0)</f>
        <v>13790</v>
      </c>
      <c r="M103" s="195" t="str">
        <f>VLOOKUP(B103,'Общая таблица'!A:H,8,0)</f>
        <v>E</v>
      </c>
      <c r="N103" s="220"/>
    </row>
    <row r="104" spans="1:14" s="200" customFormat="1" ht="36.6" customHeight="1" thickBot="1" x14ac:dyDescent="0.3">
      <c r="A104" s="381"/>
      <c r="B104" s="238" t="s">
        <v>796</v>
      </c>
      <c r="C104" s="239" t="s">
        <v>1310</v>
      </c>
      <c r="D104" s="240" t="s">
        <v>1145</v>
      </c>
      <c r="E104" s="240" t="str">
        <f>VLOOKUP(B104,'Общая таблица'!A:E,5,0)</f>
        <v>BETTER</v>
      </c>
      <c r="F104" s="241">
        <v>600</v>
      </c>
      <c r="G104" s="242" t="s">
        <v>1307</v>
      </c>
      <c r="H104" s="243" t="s">
        <v>1305</v>
      </c>
      <c r="I104" s="242" t="s">
        <v>1306</v>
      </c>
      <c r="J104" s="244" t="s">
        <v>1302</v>
      </c>
      <c r="K104" s="245" t="s">
        <v>1191</v>
      </c>
      <c r="L104" s="246">
        <f>VLOOKUP(B104,'Общая таблица'!A:D,4,0)</f>
        <v>13190</v>
      </c>
      <c r="M104" s="247" t="str">
        <f>VLOOKUP(B104,'Общая таблица'!A:H,8,0)</f>
        <v>E</v>
      </c>
      <c r="N104" s="220"/>
    </row>
  </sheetData>
  <sheetCalcPr fullCalcOnLoad="1"/>
  <sheetProtection selectLockedCells="1" selectUnlockedCells="1"/>
  <mergeCells count="14">
    <mergeCell ref="A94:A99"/>
    <mergeCell ref="A100:A104"/>
    <mergeCell ref="A56:A58"/>
    <mergeCell ref="A80:A81"/>
    <mergeCell ref="A83:A85"/>
    <mergeCell ref="A86:A87"/>
    <mergeCell ref="A88:A89"/>
    <mergeCell ref="A92:A93"/>
    <mergeCell ref="C1:C5"/>
    <mergeCell ref="A28:A29"/>
    <mergeCell ref="A30:A32"/>
    <mergeCell ref="A36:A38"/>
    <mergeCell ref="A40:A42"/>
    <mergeCell ref="A43:A46"/>
  </mergeCells>
  <hyperlinks>
    <hyperlink ref="A5" location="Оглавление!A1" display="Вернуться к оглавлению"/>
  </hyperlinks>
  <pageMargins left="0.39374999999999999" right="0.39374999999999999" top="0.39374999999999999" bottom="0.39374999999999999" header="0.51180555555555551" footer="0.51180555555555551"/>
  <pageSetup paperSize="9" firstPageNumber="0" fitToHeight="38"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N36"/>
  <sheetViews>
    <sheetView zoomScaleNormal="100" workbookViewId="0">
      <pane xSplit="12" ySplit="7" topLeftCell="M8" activePane="bottomRight" state="frozen"/>
      <selection pane="topRight" activeCell="O1" sqref="O1"/>
      <selection pane="bottomLeft" activeCell="A9" sqref="A9"/>
      <selection pane="bottomRight"/>
    </sheetView>
  </sheetViews>
  <sheetFormatPr defaultColWidth="9.28515625" defaultRowHeight="15.75" x14ac:dyDescent="0.25"/>
  <cols>
    <col min="1" max="1" width="26" style="12" customWidth="1"/>
    <col min="2" max="2" width="15.7109375" style="139" customWidth="1"/>
    <col min="3" max="3" width="62.5703125" style="140" customWidth="1"/>
    <col min="4" max="5" width="15.28515625" style="141" customWidth="1"/>
    <col min="6" max="6" width="7.7109375" style="139" customWidth="1"/>
    <col min="7" max="7" width="14.28515625" style="142" customWidth="1"/>
    <col min="8" max="8" width="10.7109375" style="143" customWidth="1"/>
    <col min="9" max="9" width="9" style="144" customWidth="1"/>
    <col min="10" max="10" width="14.42578125" style="144" customWidth="1"/>
    <col min="11" max="11" width="13.28515625" style="144" customWidth="1"/>
    <col min="12" max="12" width="11.7109375" style="145" customWidth="1"/>
    <col min="13" max="16384" width="9.28515625" style="12"/>
  </cols>
  <sheetData>
    <row r="1" spans="1:14" s="154" customFormat="1" ht="20.65" customHeight="1" x14ac:dyDescent="0.25">
      <c r="A1" s="11"/>
      <c r="B1" s="11"/>
      <c r="C1" s="374"/>
      <c r="D1" s="147"/>
      <c r="E1" s="147"/>
      <c r="F1" s="148"/>
      <c r="G1" s="149"/>
      <c r="H1" s="150"/>
      <c r="I1" s="151"/>
      <c r="J1" s="151"/>
      <c r="K1" s="152"/>
      <c r="L1" s="153"/>
    </row>
    <row r="2" spans="1:14" ht="16.899999999999999" customHeight="1" x14ac:dyDescent="0.25">
      <c r="A2" s="11"/>
      <c r="B2" s="12"/>
      <c r="C2" s="374"/>
      <c r="D2" s="156"/>
      <c r="E2" s="156"/>
      <c r="F2" s="157"/>
      <c r="G2" s="158"/>
      <c r="H2" s="159"/>
      <c r="I2" s="160"/>
      <c r="J2" s="160"/>
      <c r="K2" s="160"/>
      <c r="L2" s="160"/>
    </row>
    <row r="3" spans="1:14" ht="15.6" customHeight="1" x14ac:dyDescent="0.25">
      <c r="A3" s="11"/>
      <c r="B3" s="11"/>
      <c r="C3" s="374"/>
      <c r="D3" s="163"/>
      <c r="E3" s="163"/>
      <c r="F3" s="164"/>
      <c r="G3" s="158"/>
      <c r="H3" s="165"/>
      <c r="I3" s="165"/>
      <c r="J3" s="165"/>
      <c r="K3" s="165"/>
      <c r="L3" s="165"/>
    </row>
    <row r="4" spans="1:14" s="154" customFormat="1" ht="15.6" customHeight="1" x14ac:dyDescent="0.25">
      <c r="A4" s="11"/>
      <c r="B4" s="11"/>
      <c r="C4" s="374"/>
      <c r="D4" s="166"/>
      <c r="E4" s="166"/>
      <c r="F4" s="167"/>
      <c r="G4" s="168"/>
      <c r="H4" s="169"/>
      <c r="I4" s="169"/>
      <c r="J4" s="169"/>
      <c r="K4" s="165"/>
      <c r="L4" s="165"/>
    </row>
    <row r="5" spans="1:14" s="154" customFormat="1" ht="19.149999999999999" customHeight="1" x14ac:dyDescent="0.25">
      <c r="A5" s="13" t="s">
        <v>21</v>
      </c>
      <c r="B5" s="14"/>
      <c r="C5" s="374"/>
      <c r="D5" s="170"/>
      <c r="E5" s="170"/>
      <c r="F5" s="171"/>
      <c r="G5" s="172"/>
      <c r="H5" s="173"/>
      <c r="I5" s="173"/>
      <c r="J5" s="173"/>
      <c r="K5" s="173"/>
      <c r="L5" s="173"/>
    </row>
    <row r="6" spans="1:14" x14ac:dyDescent="0.25">
      <c r="A6" s="15" t="s">
        <v>1003</v>
      </c>
      <c r="L6" s="174"/>
    </row>
    <row r="7" spans="1:14" ht="62.25" customHeight="1" x14ac:dyDescent="0.2">
      <c r="A7" s="17" t="s">
        <v>1067</v>
      </c>
      <c r="B7" s="17" t="s">
        <v>1130</v>
      </c>
      <c r="C7" s="17" t="s">
        <v>25</v>
      </c>
      <c r="D7" s="17" t="s">
        <v>1131</v>
      </c>
      <c r="E7" s="17" t="s">
        <v>1132</v>
      </c>
      <c r="F7" s="17" t="s">
        <v>1133</v>
      </c>
      <c r="G7" s="17" t="s">
        <v>1134</v>
      </c>
      <c r="H7" s="17" t="s">
        <v>1135</v>
      </c>
      <c r="I7" s="17" t="s">
        <v>1136</v>
      </c>
      <c r="J7" s="17" t="s">
        <v>1137</v>
      </c>
      <c r="K7" s="17" t="s">
        <v>1138</v>
      </c>
      <c r="L7" s="17" t="s">
        <v>26</v>
      </c>
      <c r="M7" s="19" t="s">
        <v>30</v>
      </c>
    </row>
    <row r="8" spans="1:14" ht="29.45" customHeight="1" x14ac:dyDescent="0.2">
      <c r="A8" s="382" t="s">
        <v>1311</v>
      </c>
      <c r="B8" s="382"/>
      <c r="C8" s="382"/>
      <c r="D8" s="382"/>
      <c r="E8" s="382"/>
      <c r="F8" s="382"/>
      <c r="G8" s="382"/>
      <c r="H8" s="382"/>
      <c r="I8" s="382"/>
      <c r="J8" s="382"/>
      <c r="K8" s="382"/>
      <c r="L8" s="382"/>
      <c r="M8" s="382"/>
    </row>
    <row r="9" spans="1:14" s="209" customFormat="1" ht="117" customHeight="1" x14ac:dyDescent="0.25">
      <c r="A9" s="248"/>
      <c r="B9" s="184" t="s">
        <v>278</v>
      </c>
      <c r="C9" s="185" t="s">
        <v>280</v>
      </c>
      <c r="D9" s="187" t="s">
        <v>1150</v>
      </c>
      <c r="E9" s="187" t="str">
        <f>VLOOKUP(B9,'Общая таблица'!A:E,5,0)</f>
        <v>BEST</v>
      </c>
      <c r="F9" s="202" t="s">
        <v>1312</v>
      </c>
      <c r="G9" s="198" t="s">
        <v>1313</v>
      </c>
      <c r="H9" s="199" t="s">
        <v>1314</v>
      </c>
      <c r="I9" s="191" t="s">
        <v>1315</v>
      </c>
      <c r="J9" s="191" t="s">
        <v>1143</v>
      </c>
      <c r="K9" s="206" t="s">
        <v>1316</v>
      </c>
      <c r="L9" s="193">
        <f>VLOOKUP(B9,'Общая таблица'!A:D,4,0)</f>
        <v>404590</v>
      </c>
      <c r="M9" s="195" t="str">
        <f>VLOOKUP(B9,'Общая таблица'!A:H,8,0)</f>
        <v>O</v>
      </c>
      <c r="N9" s="249"/>
    </row>
    <row r="10" spans="1:14" s="209" customFormat="1" ht="117" customHeight="1" x14ac:dyDescent="0.25">
      <c r="A10" s="248"/>
      <c r="B10" s="184" t="s">
        <v>281</v>
      </c>
      <c r="C10" s="185" t="s">
        <v>283</v>
      </c>
      <c r="D10" s="187" t="s">
        <v>1150</v>
      </c>
      <c r="E10" s="187" t="str">
        <f>VLOOKUP(B10,'Общая таблица'!A:E,5,0)</f>
        <v>BEST</v>
      </c>
      <c r="F10" s="202" t="s">
        <v>1312</v>
      </c>
      <c r="G10" s="198" t="s">
        <v>1313</v>
      </c>
      <c r="H10" s="199" t="s">
        <v>1314</v>
      </c>
      <c r="I10" s="191" t="s">
        <v>1315</v>
      </c>
      <c r="J10" s="191" t="s">
        <v>1143</v>
      </c>
      <c r="K10" s="206" t="s">
        <v>1316</v>
      </c>
      <c r="L10" s="193">
        <f>VLOOKUP(B10,'Общая таблица'!A:D,4,0)</f>
        <v>282690</v>
      </c>
      <c r="M10" s="195" t="str">
        <f>VLOOKUP(B10,'Общая таблица'!A:H,8,0)</f>
        <v>O</v>
      </c>
      <c r="N10" s="249"/>
    </row>
    <row r="11" spans="1:14" s="209" customFormat="1" ht="117" customHeight="1" x14ac:dyDescent="0.25">
      <c r="A11" s="248"/>
      <c r="B11" s="184" t="s">
        <v>284</v>
      </c>
      <c r="C11" s="185" t="s">
        <v>286</v>
      </c>
      <c r="D11" s="187" t="s">
        <v>1150</v>
      </c>
      <c r="E11" s="187" t="str">
        <f>VLOOKUP(B11,'Общая таблица'!A:E,5,0)</f>
        <v>BEST</v>
      </c>
      <c r="F11" s="202" t="s">
        <v>1317</v>
      </c>
      <c r="G11" s="198" t="s">
        <v>1313</v>
      </c>
      <c r="H11" s="199" t="s">
        <v>1318</v>
      </c>
      <c r="I11" s="191" t="s">
        <v>1315</v>
      </c>
      <c r="J11" s="191" t="s">
        <v>1143</v>
      </c>
      <c r="K11" s="206" t="s">
        <v>1316</v>
      </c>
      <c r="L11" s="193">
        <f>VLOOKUP(B11,'Общая таблица'!A:D,4,0)</f>
        <v>245690</v>
      </c>
      <c r="M11" s="195" t="str">
        <f>VLOOKUP(B11,'Общая таблица'!A:H,8,0)</f>
        <v>O</v>
      </c>
      <c r="N11" s="249"/>
    </row>
    <row r="12" spans="1:14" s="209" customFormat="1" ht="117" customHeight="1" x14ac:dyDescent="0.25">
      <c r="A12" s="248"/>
      <c r="B12" s="184" t="s">
        <v>287</v>
      </c>
      <c r="C12" s="185" t="s">
        <v>289</v>
      </c>
      <c r="D12" s="187" t="s">
        <v>1150</v>
      </c>
      <c r="E12" s="187" t="str">
        <f>VLOOKUP(B12,'Общая таблица'!A:E,5,0)</f>
        <v>BEST</v>
      </c>
      <c r="F12" s="202" t="s">
        <v>1317</v>
      </c>
      <c r="G12" s="198" t="s">
        <v>1313</v>
      </c>
      <c r="H12" s="199" t="s">
        <v>1318</v>
      </c>
      <c r="I12" s="191" t="s">
        <v>1315</v>
      </c>
      <c r="J12" s="191" t="s">
        <v>1143</v>
      </c>
      <c r="K12" s="206" t="s">
        <v>1316</v>
      </c>
      <c r="L12" s="193">
        <f>VLOOKUP(B12,'Общая таблица'!A:D,4,0)</f>
        <v>282690</v>
      </c>
      <c r="M12" s="195" t="str">
        <f>VLOOKUP(B12,'Общая таблица'!A:H,8,0)</f>
        <v>O</v>
      </c>
      <c r="N12" s="249"/>
    </row>
    <row r="13" spans="1:14" s="200" customFormat="1" ht="117" customHeight="1" x14ac:dyDescent="0.25">
      <c r="A13" s="196"/>
      <c r="B13" s="184" t="s">
        <v>195</v>
      </c>
      <c r="C13" s="185" t="s">
        <v>1319</v>
      </c>
      <c r="D13" s="187" t="s">
        <v>1150</v>
      </c>
      <c r="E13" s="187" t="str">
        <f>VLOOKUP(B13,'Общая таблица'!A:E,5,0)</f>
        <v>BEST</v>
      </c>
      <c r="F13" s="197">
        <v>800</v>
      </c>
      <c r="G13" s="198" t="s">
        <v>1320</v>
      </c>
      <c r="H13" s="199" t="s">
        <v>1321</v>
      </c>
      <c r="I13" s="191" t="s">
        <v>1322</v>
      </c>
      <c r="J13" s="191" t="s">
        <v>1143</v>
      </c>
      <c r="K13" s="191" t="s">
        <v>1144</v>
      </c>
      <c r="L13" s="193">
        <f>VLOOKUP(B13,'Общая таблица'!A:D,4,0)</f>
        <v>282690</v>
      </c>
      <c r="M13" s="195" t="str">
        <f>VLOOKUP(B13,'Общая таблица'!A:H,8,0)</f>
        <v>O</v>
      </c>
      <c r="N13" s="220"/>
    </row>
    <row r="14" spans="1:14" s="200" customFormat="1" ht="117" customHeight="1" x14ac:dyDescent="0.25">
      <c r="A14" s="196"/>
      <c r="B14" s="184" t="s">
        <v>199</v>
      </c>
      <c r="C14" s="185" t="s">
        <v>201</v>
      </c>
      <c r="D14" s="187" t="s">
        <v>1150</v>
      </c>
      <c r="E14" s="187" t="str">
        <f>VLOOKUP(B14,'Общая таблица'!A:E,5,0)</f>
        <v>BEST</v>
      </c>
      <c r="F14" s="197">
        <v>800</v>
      </c>
      <c r="G14" s="198" t="s">
        <v>1323</v>
      </c>
      <c r="H14" s="199" t="s">
        <v>1321</v>
      </c>
      <c r="I14" s="191" t="s">
        <v>1322</v>
      </c>
      <c r="J14" s="191" t="s">
        <v>1143</v>
      </c>
      <c r="K14" s="191" t="s">
        <v>1144</v>
      </c>
      <c r="L14" s="193">
        <f>VLOOKUP(B14,'Общая таблица'!A:D,4,0)</f>
        <v>282690</v>
      </c>
      <c r="M14" s="195" t="str">
        <f>VLOOKUP(B14,'Общая таблица'!A:H,8,0)</f>
        <v>O</v>
      </c>
      <c r="N14" s="220"/>
    </row>
    <row r="15" spans="1:14" s="200" customFormat="1" ht="117" customHeight="1" x14ac:dyDescent="0.25">
      <c r="A15" s="196"/>
      <c r="B15" s="184" t="s">
        <v>202</v>
      </c>
      <c r="C15" s="185" t="s">
        <v>203</v>
      </c>
      <c r="D15" s="187" t="s">
        <v>1145</v>
      </c>
      <c r="E15" s="187" t="str">
        <f>VLOOKUP(B15,'Общая таблица'!A:E,5,0)</f>
        <v>BEST</v>
      </c>
      <c r="F15" s="197">
        <v>600</v>
      </c>
      <c r="G15" s="198" t="s">
        <v>1320</v>
      </c>
      <c r="H15" s="199" t="s">
        <v>1324</v>
      </c>
      <c r="I15" s="191" t="s">
        <v>1325</v>
      </c>
      <c r="J15" s="191" t="s">
        <v>1143</v>
      </c>
      <c r="K15" s="191" t="s">
        <v>1144</v>
      </c>
      <c r="L15" s="193">
        <f>VLOOKUP(B15,'Общая таблица'!A:D,4,0)</f>
        <v>256790</v>
      </c>
      <c r="M15" s="195" t="str">
        <f>VLOOKUP(B15,'Общая таблица'!A:H,8,0)</f>
        <v>O</v>
      </c>
      <c r="N15" s="220"/>
    </row>
    <row r="16" spans="1:14" s="200" customFormat="1" ht="117" customHeight="1" x14ac:dyDescent="0.25">
      <c r="A16" s="196"/>
      <c r="B16" s="184" t="s">
        <v>389</v>
      </c>
      <c r="C16" s="185" t="s">
        <v>1326</v>
      </c>
      <c r="D16" s="187" t="s">
        <v>1145</v>
      </c>
      <c r="E16" s="187" t="str">
        <f>VLOOKUP(B16,'Общая таблица'!A:E,5,0)</f>
        <v>BEST</v>
      </c>
      <c r="F16" s="197">
        <v>90</v>
      </c>
      <c r="G16" s="198" t="s">
        <v>1327</v>
      </c>
      <c r="H16" s="199" t="s">
        <v>1328</v>
      </c>
      <c r="I16" s="191" t="s">
        <v>1329</v>
      </c>
      <c r="J16" s="191" t="s">
        <v>1143</v>
      </c>
      <c r="K16" s="191" t="s">
        <v>1144</v>
      </c>
      <c r="L16" s="193">
        <f>VLOOKUP(B16,'Общая таблица'!A:D,4,0)</f>
        <v>256790</v>
      </c>
      <c r="M16" s="195" t="str">
        <f>VLOOKUP(B16,'Общая таблица'!A:H,8,0)</f>
        <v>O</v>
      </c>
      <c r="N16" s="220"/>
    </row>
    <row r="17" spans="1:14" s="200" customFormat="1" ht="117" customHeight="1" x14ac:dyDescent="0.25">
      <c r="A17" s="196"/>
      <c r="B17" s="184" t="s">
        <v>392</v>
      </c>
      <c r="C17" s="185" t="s">
        <v>1330</v>
      </c>
      <c r="D17" s="187" t="s">
        <v>1145</v>
      </c>
      <c r="E17" s="187" t="str">
        <f>VLOOKUP(B17,'Общая таблица'!A:E,5,0)</f>
        <v>BEST</v>
      </c>
      <c r="F17" s="197">
        <v>90</v>
      </c>
      <c r="G17" s="198" t="s">
        <v>1331</v>
      </c>
      <c r="H17" s="199" t="s">
        <v>1328</v>
      </c>
      <c r="I17" s="191" t="s">
        <v>1329</v>
      </c>
      <c r="J17" s="191" t="s">
        <v>1143</v>
      </c>
      <c r="K17" s="191" t="s">
        <v>1144</v>
      </c>
      <c r="L17" s="193">
        <f>VLOOKUP(B17,'Общая таблица'!A:D,4,0)</f>
        <v>238290</v>
      </c>
      <c r="M17" s="195" t="str">
        <f>VLOOKUP(B17,'Общая таблица'!A:H,8,0)</f>
        <v>C</v>
      </c>
      <c r="N17" s="220"/>
    </row>
    <row r="18" spans="1:14" s="200" customFormat="1" ht="30.6" customHeight="1" x14ac:dyDescent="0.25">
      <c r="A18" s="382" t="s">
        <v>1332</v>
      </c>
      <c r="B18" s="382"/>
      <c r="C18" s="382"/>
      <c r="D18" s="382"/>
      <c r="E18" s="382"/>
      <c r="F18" s="382"/>
      <c r="G18" s="382"/>
      <c r="H18" s="382"/>
      <c r="I18" s="382"/>
      <c r="J18" s="382"/>
      <c r="K18" s="382"/>
      <c r="L18" s="382"/>
      <c r="M18" s="382"/>
      <c r="N18" s="220"/>
    </row>
    <row r="19" spans="1:14" s="200" customFormat="1" ht="117" customHeight="1" x14ac:dyDescent="0.25">
      <c r="A19" s="196"/>
      <c r="B19" s="184" t="s">
        <v>556</v>
      </c>
      <c r="C19" s="185" t="s">
        <v>557</v>
      </c>
      <c r="D19" s="187" t="s">
        <v>1150</v>
      </c>
      <c r="E19" s="187" t="str">
        <f>VLOOKUP(B19,'Общая таблица'!A:E,5,0)</f>
        <v>BEST</v>
      </c>
      <c r="F19" s="197">
        <v>90</v>
      </c>
      <c r="G19" s="198" t="s">
        <v>1333</v>
      </c>
      <c r="H19" s="199" t="s">
        <v>1207</v>
      </c>
      <c r="I19" s="191" t="s">
        <v>1168</v>
      </c>
      <c r="J19" s="191" t="s">
        <v>1143</v>
      </c>
      <c r="K19" s="191" t="s">
        <v>1144</v>
      </c>
      <c r="L19" s="193">
        <f>VLOOKUP(B19,'Общая таблица'!A:D,4,0)</f>
        <v>240190</v>
      </c>
      <c r="M19" s="195" t="str">
        <f>VLOOKUP(B19,'Общая таблица'!A:H,8,0)</f>
        <v>D</v>
      </c>
      <c r="N19" s="220"/>
    </row>
    <row r="20" spans="1:14" s="200" customFormat="1" ht="117" customHeight="1" x14ac:dyDescent="0.25">
      <c r="A20" s="376"/>
      <c r="B20" s="184" t="s">
        <v>591</v>
      </c>
      <c r="C20" s="185" t="s">
        <v>1334</v>
      </c>
      <c r="D20" s="187" t="s">
        <v>1150</v>
      </c>
      <c r="E20" s="187" t="str">
        <f>VLOOKUP(B20,'Общая таблица'!A:E,5,0)</f>
        <v>BEST</v>
      </c>
      <c r="F20" s="197">
        <v>90</v>
      </c>
      <c r="G20" s="198" t="s">
        <v>1262</v>
      </c>
      <c r="H20" s="199" t="s">
        <v>1207</v>
      </c>
      <c r="I20" s="191" t="s">
        <v>1175</v>
      </c>
      <c r="J20" s="191" t="s">
        <v>1143</v>
      </c>
      <c r="K20" s="191" t="s">
        <v>1144</v>
      </c>
      <c r="L20" s="193">
        <f>VLOOKUP(B20,'Общая таблица'!A:D,4,0)</f>
        <v>461990</v>
      </c>
      <c r="M20" s="195" t="str">
        <f>VLOOKUP(B20,'Общая таблица'!A:H,8,0)</f>
        <v>O</v>
      </c>
      <c r="N20" s="220"/>
    </row>
    <row r="21" spans="1:14" s="200" customFormat="1" ht="117" customHeight="1" x14ac:dyDescent="0.25">
      <c r="A21" s="376"/>
      <c r="B21" s="184" t="s">
        <v>595</v>
      </c>
      <c r="C21" s="185" t="s">
        <v>597</v>
      </c>
      <c r="D21" s="187" t="s">
        <v>1150</v>
      </c>
      <c r="E21" s="187" t="str">
        <f>VLOOKUP(B21,'Общая таблица'!A:E,5,0)</f>
        <v>BEST</v>
      </c>
      <c r="F21" s="197">
        <v>90</v>
      </c>
      <c r="G21" s="198" t="s">
        <v>1251</v>
      </c>
      <c r="H21" s="199" t="s">
        <v>1207</v>
      </c>
      <c r="I21" s="191" t="s">
        <v>1175</v>
      </c>
      <c r="J21" s="191" t="s">
        <v>1143</v>
      </c>
      <c r="K21" s="191" t="s">
        <v>1144</v>
      </c>
      <c r="L21" s="193">
        <f>VLOOKUP(B21,'Общая таблица'!A:D,4,0)</f>
        <v>461990</v>
      </c>
      <c r="M21" s="195" t="str">
        <f>VLOOKUP(B21,'Общая таблица'!A:H,8,0)</f>
        <v>O</v>
      </c>
      <c r="N21" s="220"/>
    </row>
    <row r="22" spans="1:14" s="200" customFormat="1" ht="117" customHeight="1" x14ac:dyDescent="0.25">
      <c r="A22" s="196"/>
      <c r="B22" s="184" t="s">
        <v>655</v>
      </c>
      <c r="C22" s="185" t="s">
        <v>657</v>
      </c>
      <c r="D22" s="187" t="s">
        <v>1150</v>
      </c>
      <c r="E22" s="187" t="str">
        <f>VLOOKUP(B22,'Общая таблица'!A:E,5,0)</f>
        <v>BEST</v>
      </c>
      <c r="F22" s="202" t="s">
        <v>1335</v>
      </c>
      <c r="G22" s="198" t="s">
        <v>1336</v>
      </c>
      <c r="H22" s="199" t="s">
        <v>1337</v>
      </c>
      <c r="I22" s="191" t="s">
        <v>1233</v>
      </c>
      <c r="J22" s="191" t="s">
        <v>1158</v>
      </c>
      <c r="K22" s="191" t="s">
        <v>1338</v>
      </c>
      <c r="L22" s="193">
        <f>VLOOKUP(B22,'Общая таблица'!A:D,4,0)</f>
        <v>264190</v>
      </c>
      <c r="M22" s="195" t="str">
        <f>VLOOKUP(B22,'Общая таблица'!A:H,8,0)</f>
        <v>O</v>
      </c>
      <c r="N22" s="220"/>
    </row>
    <row r="23" spans="1:14" s="200" customFormat="1" ht="117" customHeight="1" x14ac:dyDescent="0.25">
      <c r="A23" s="196"/>
      <c r="B23" s="184" t="s">
        <v>625</v>
      </c>
      <c r="C23" s="185" t="s">
        <v>627</v>
      </c>
      <c r="D23" s="187" t="s">
        <v>1145</v>
      </c>
      <c r="E23" s="187" t="str">
        <f>VLOOKUP(B23,'Общая таблица'!A:E,5,0)</f>
        <v>BEST</v>
      </c>
      <c r="F23" s="202">
        <v>900</v>
      </c>
      <c r="G23" s="198" t="s">
        <v>1229</v>
      </c>
      <c r="H23" s="199" t="s">
        <v>1230</v>
      </c>
      <c r="I23" s="191" t="s">
        <v>1210</v>
      </c>
      <c r="J23" s="191" t="s">
        <v>1143</v>
      </c>
      <c r="K23" s="191" t="s">
        <v>1144</v>
      </c>
      <c r="L23" s="193">
        <f>VLOOKUP(B23,'Общая таблица'!A:D,4,0)</f>
        <v>199490</v>
      </c>
      <c r="M23" s="195" t="str">
        <f>VLOOKUP(B23,'Общая таблица'!A:H,8,0)</f>
        <v>B</v>
      </c>
      <c r="N23" s="220"/>
    </row>
    <row r="24" spans="1:14" s="200" customFormat="1" ht="97.15" customHeight="1" x14ac:dyDescent="0.25">
      <c r="A24" s="196"/>
      <c r="B24" s="184" t="s">
        <v>364</v>
      </c>
      <c r="C24" s="185" t="s">
        <v>366</v>
      </c>
      <c r="D24" s="187" t="s">
        <v>1150</v>
      </c>
      <c r="E24" s="187" t="str">
        <f>VLOOKUP(B24,'Общая таблица'!A:E,5,0)</f>
        <v>BEST</v>
      </c>
      <c r="F24" s="202" t="s">
        <v>1339</v>
      </c>
      <c r="G24" s="198" t="s">
        <v>1244</v>
      </c>
      <c r="H24" s="199" t="s">
        <v>1340</v>
      </c>
      <c r="I24" s="191" t="s">
        <v>1166</v>
      </c>
      <c r="J24" s="191" t="s">
        <v>1158</v>
      </c>
      <c r="K24" s="191" t="s">
        <v>1144</v>
      </c>
      <c r="L24" s="193">
        <f>VLOOKUP(B24,'Общая таблица'!A:D,4,0)</f>
        <v>251290</v>
      </c>
      <c r="M24" s="195" t="str">
        <f>VLOOKUP(B24,'Общая таблица'!A:H,8,0)</f>
        <v>O</v>
      </c>
      <c r="N24" s="220"/>
    </row>
    <row r="25" spans="1:14" s="200" customFormat="1" ht="68.650000000000006" customHeight="1" x14ac:dyDescent="0.25">
      <c r="A25" s="376"/>
      <c r="B25" s="184" t="s">
        <v>355</v>
      </c>
      <c r="C25" s="185" t="s">
        <v>357</v>
      </c>
      <c r="D25" s="187" t="s">
        <v>1145</v>
      </c>
      <c r="E25" s="187" t="str">
        <f>VLOOKUP(B25,'Общая таблица'!A:E,5,0)</f>
        <v>BEST</v>
      </c>
      <c r="F25" s="202" t="s">
        <v>1339</v>
      </c>
      <c r="G25" s="198" t="s">
        <v>1155</v>
      </c>
      <c r="H25" s="199" t="s">
        <v>1340</v>
      </c>
      <c r="I25" s="191" t="s">
        <v>1166</v>
      </c>
      <c r="J25" s="191" t="s">
        <v>1158</v>
      </c>
      <c r="K25" s="191" t="s">
        <v>1144</v>
      </c>
      <c r="L25" s="193">
        <f>VLOOKUP(B25,'Общая таблица'!A:D,4,0)</f>
        <v>188490</v>
      </c>
      <c r="M25" s="195" t="str">
        <f>VLOOKUP(B25,'Общая таблица'!A:H,8,0)</f>
        <v>C</v>
      </c>
      <c r="N25" s="220"/>
    </row>
    <row r="26" spans="1:14" s="200" customFormat="1" ht="72.599999999999994" customHeight="1" x14ac:dyDescent="0.25">
      <c r="A26" s="376"/>
      <c r="B26" s="184" t="s">
        <v>351</v>
      </c>
      <c r="C26" s="185" t="s">
        <v>353</v>
      </c>
      <c r="D26" s="187" t="s">
        <v>1150</v>
      </c>
      <c r="E26" s="187" t="str">
        <f>VLOOKUP(B26,'Общая таблица'!A:E,5,0)</f>
        <v>BEST</v>
      </c>
      <c r="F26" s="202" t="s">
        <v>1341</v>
      </c>
      <c r="G26" s="198" t="s">
        <v>1146</v>
      </c>
      <c r="H26" s="199" t="s">
        <v>1340</v>
      </c>
      <c r="I26" s="191" t="s">
        <v>1166</v>
      </c>
      <c r="J26" s="191" t="s">
        <v>1158</v>
      </c>
      <c r="K26" s="191" t="s">
        <v>1144</v>
      </c>
      <c r="L26" s="193">
        <f>VLOOKUP(B26,'Общая таблица'!A:D,4,0)</f>
        <v>199490</v>
      </c>
      <c r="M26" s="195" t="str">
        <f>VLOOKUP(B26,'Общая таблица'!A:H,8,0)</f>
        <v>O</v>
      </c>
      <c r="N26" s="220"/>
    </row>
    <row r="27" spans="1:14" s="200" customFormat="1" ht="72.599999999999994" customHeight="1" x14ac:dyDescent="0.25">
      <c r="A27" s="376"/>
      <c r="B27" s="184" t="s">
        <v>370</v>
      </c>
      <c r="C27" s="185" t="s">
        <v>372</v>
      </c>
      <c r="D27" s="187" t="s">
        <v>1145</v>
      </c>
      <c r="E27" s="187" t="str">
        <f>VLOOKUP(B27,'Общая таблица'!A:E,5,0)</f>
        <v>BEST</v>
      </c>
      <c r="F27" s="202" t="s">
        <v>1339</v>
      </c>
      <c r="G27" s="198" t="s">
        <v>1244</v>
      </c>
      <c r="H27" s="199" t="s">
        <v>1342</v>
      </c>
      <c r="I27" s="191" t="s">
        <v>1202</v>
      </c>
      <c r="J27" s="191" t="s">
        <v>1158</v>
      </c>
      <c r="K27" s="191" t="s">
        <v>1144</v>
      </c>
      <c r="L27" s="193">
        <f>VLOOKUP(B27,'Общая таблица'!A:D,4,0)</f>
        <v>302990</v>
      </c>
      <c r="M27" s="195" t="str">
        <f>VLOOKUP(B27,'Общая таблица'!A:H,8,0)</f>
        <v>C</v>
      </c>
      <c r="N27" s="220"/>
    </row>
    <row r="28" spans="1:14" s="200" customFormat="1" ht="72.599999999999994" customHeight="1" x14ac:dyDescent="0.25">
      <c r="A28" s="376"/>
      <c r="B28" s="184" t="s">
        <v>367</v>
      </c>
      <c r="C28" s="185" t="s">
        <v>369</v>
      </c>
      <c r="D28" s="187" t="s">
        <v>1150</v>
      </c>
      <c r="E28" s="187" t="str">
        <f>VLOOKUP(B28,'Общая таблица'!A:E,5,0)</f>
        <v>BEST</v>
      </c>
      <c r="F28" s="202" t="s">
        <v>1341</v>
      </c>
      <c r="G28" s="198" t="s">
        <v>1244</v>
      </c>
      <c r="H28" s="199" t="s">
        <v>1342</v>
      </c>
      <c r="I28" s="191" t="s">
        <v>1202</v>
      </c>
      <c r="J28" s="191" t="s">
        <v>1158</v>
      </c>
      <c r="K28" s="191" t="s">
        <v>1144</v>
      </c>
      <c r="L28" s="193">
        <f>VLOOKUP(B28,'Общая таблица'!A:D,4,0)</f>
        <v>388090</v>
      </c>
      <c r="M28" s="195" t="str">
        <f>VLOOKUP(B28,'Общая таблица'!A:H,8,0)</f>
        <v>O</v>
      </c>
      <c r="N28" s="220"/>
    </row>
    <row r="29" spans="1:14" s="200" customFormat="1" ht="72.599999999999994" customHeight="1" x14ac:dyDescent="0.25">
      <c r="A29" s="376"/>
      <c r="B29" s="184" t="s">
        <v>361</v>
      </c>
      <c r="C29" s="185" t="s">
        <v>363</v>
      </c>
      <c r="D29" s="187" t="s">
        <v>1145</v>
      </c>
      <c r="E29" s="187" t="str">
        <f>VLOOKUP(B29,'Общая таблица'!A:E,5,0)</f>
        <v>BEST</v>
      </c>
      <c r="F29" s="202" t="s">
        <v>1339</v>
      </c>
      <c r="G29" s="198" t="s">
        <v>1146</v>
      </c>
      <c r="H29" s="199" t="s">
        <v>1342</v>
      </c>
      <c r="I29" s="191" t="s">
        <v>1202</v>
      </c>
      <c r="J29" s="191" t="s">
        <v>1158</v>
      </c>
      <c r="K29" s="191" t="s">
        <v>1144</v>
      </c>
      <c r="L29" s="193">
        <f>VLOOKUP(B29,'Общая таблица'!A:D,4,0)</f>
        <v>251290</v>
      </c>
      <c r="M29" s="195" t="str">
        <f>VLOOKUP(B29,'Общая таблица'!A:H,8,0)</f>
        <v>C</v>
      </c>
      <c r="N29" s="220"/>
    </row>
    <row r="30" spans="1:14" s="200" customFormat="1" ht="72.599999999999994" customHeight="1" x14ac:dyDescent="0.25">
      <c r="A30" s="376"/>
      <c r="B30" s="184" t="s">
        <v>358</v>
      </c>
      <c r="C30" s="185" t="s">
        <v>360</v>
      </c>
      <c r="D30" s="187" t="s">
        <v>1150</v>
      </c>
      <c r="E30" s="187" t="str">
        <f>VLOOKUP(B30,'Общая таблица'!A:E,5,0)</f>
        <v>BEST</v>
      </c>
      <c r="F30" s="202" t="s">
        <v>1341</v>
      </c>
      <c r="G30" s="198" t="s">
        <v>1155</v>
      </c>
      <c r="H30" s="199" t="s">
        <v>1342</v>
      </c>
      <c r="I30" s="191" t="s">
        <v>1202</v>
      </c>
      <c r="J30" s="191" t="s">
        <v>1158</v>
      </c>
      <c r="K30" s="191" t="s">
        <v>1144</v>
      </c>
      <c r="L30" s="193">
        <f>VLOOKUP(B30,'Общая таблица'!A:D,4,0)</f>
        <v>269690</v>
      </c>
      <c r="M30" s="195" t="str">
        <f>VLOOKUP(B30,'Общая таблица'!A:H,8,0)</f>
        <v>O</v>
      </c>
      <c r="N30" s="220"/>
    </row>
    <row r="31" spans="1:14" s="200" customFormat="1" ht="72.599999999999994" customHeight="1" x14ac:dyDescent="0.25">
      <c r="A31" s="376"/>
      <c r="B31" s="184" t="s">
        <v>386</v>
      </c>
      <c r="C31" s="185" t="s">
        <v>1343</v>
      </c>
      <c r="D31" s="187" t="s">
        <v>1145</v>
      </c>
      <c r="E31" s="187" t="str">
        <f>VLOOKUP(B31,'Общая таблица'!A:E,5,0)</f>
        <v>BEST</v>
      </c>
      <c r="F31" s="202" t="s">
        <v>1344</v>
      </c>
      <c r="G31" s="198" t="s">
        <v>1155</v>
      </c>
      <c r="H31" s="199" t="s">
        <v>1314</v>
      </c>
      <c r="I31" s="191" t="s">
        <v>1202</v>
      </c>
      <c r="J31" s="191" t="s">
        <v>1158</v>
      </c>
      <c r="K31" s="191" t="s">
        <v>1144</v>
      </c>
      <c r="L31" s="193">
        <f>VLOOKUP(B31,'Общая таблица'!A:D,4,0)</f>
        <v>286390</v>
      </c>
      <c r="M31" s="195" t="str">
        <f>VLOOKUP(B31,'Общая таблица'!A:H,8,0)</f>
        <v>C</v>
      </c>
      <c r="N31" s="220"/>
    </row>
    <row r="32" spans="1:14" s="200" customFormat="1" ht="72.599999999999994" customHeight="1" x14ac:dyDescent="0.25">
      <c r="A32" s="376"/>
      <c r="B32" s="184" t="s">
        <v>383</v>
      </c>
      <c r="C32" s="185" t="s">
        <v>1345</v>
      </c>
      <c r="D32" s="187" t="s">
        <v>1150</v>
      </c>
      <c r="E32" s="187" t="str">
        <f>VLOOKUP(B32,'Общая таблица'!A:E,5,0)</f>
        <v>BEST</v>
      </c>
      <c r="F32" s="202" t="s">
        <v>1346</v>
      </c>
      <c r="G32" s="198" t="s">
        <v>1155</v>
      </c>
      <c r="H32" s="199" t="s">
        <v>1314</v>
      </c>
      <c r="I32" s="191" t="s">
        <v>1202</v>
      </c>
      <c r="J32" s="191" t="s">
        <v>1158</v>
      </c>
      <c r="K32" s="191" t="s">
        <v>1144</v>
      </c>
      <c r="L32" s="193">
        <f>VLOOKUP(B32,'Общая таблица'!A:D,4,0)</f>
        <v>302990</v>
      </c>
      <c r="M32" s="195" t="str">
        <f>VLOOKUP(B32,'Общая таблица'!A:H,8,0)</f>
        <v>O</v>
      </c>
      <c r="N32" s="220"/>
    </row>
    <row r="33" spans="1:14" s="200" customFormat="1" ht="72.599999999999994" customHeight="1" x14ac:dyDescent="0.25">
      <c r="A33" s="376"/>
      <c r="B33" s="184" t="s">
        <v>373</v>
      </c>
      <c r="C33" s="185" t="s">
        <v>374</v>
      </c>
      <c r="D33" s="187" t="s">
        <v>1150</v>
      </c>
      <c r="E33" s="187" t="str">
        <f>VLOOKUP(B33,'Общая таблица'!A:E,5,0)</f>
        <v>BEST</v>
      </c>
      <c r="F33" s="202" t="s">
        <v>1346</v>
      </c>
      <c r="G33" s="198" t="s">
        <v>1347</v>
      </c>
      <c r="H33" s="199" t="s">
        <v>1314</v>
      </c>
      <c r="I33" s="191" t="s">
        <v>1202</v>
      </c>
      <c r="J33" s="191" t="s">
        <v>1158</v>
      </c>
      <c r="K33" s="191" t="s">
        <v>1144</v>
      </c>
      <c r="L33" s="193">
        <f>VLOOKUP(B33,'Общая таблица'!A:D,4,0)</f>
        <v>319690</v>
      </c>
      <c r="M33" s="195" t="str">
        <f>VLOOKUP(B33,'Общая таблица'!A:H,8,0)</f>
        <v>O</v>
      </c>
      <c r="N33" s="220"/>
    </row>
    <row r="34" spans="1:14" s="200" customFormat="1" ht="72.599999999999994" customHeight="1" x14ac:dyDescent="0.25">
      <c r="A34" s="376"/>
      <c r="B34" s="184" t="s">
        <v>375</v>
      </c>
      <c r="C34" s="185" t="s">
        <v>376</v>
      </c>
      <c r="D34" s="187" t="s">
        <v>1150</v>
      </c>
      <c r="E34" s="187" t="str">
        <f>VLOOKUP(B34,'Общая таблица'!A:E,5,0)</f>
        <v>BEST</v>
      </c>
      <c r="F34" s="202" t="s">
        <v>1344</v>
      </c>
      <c r="G34" s="198" t="s">
        <v>1347</v>
      </c>
      <c r="H34" s="199" t="s">
        <v>1314</v>
      </c>
      <c r="I34" s="191" t="s">
        <v>1202</v>
      </c>
      <c r="J34" s="191" t="s">
        <v>1158</v>
      </c>
      <c r="K34" s="191" t="s">
        <v>1144</v>
      </c>
      <c r="L34" s="193">
        <f>VLOOKUP(B34,'Общая таблица'!A:D,4,0)</f>
        <v>312190</v>
      </c>
      <c r="M34" s="195" t="str">
        <f>VLOOKUP(B34,'Общая таблица'!A:H,8,0)</f>
        <v>O</v>
      </c>
      <c r="N34" s="220"/>
    </row>
    <row r="35" spans="1:14" s="200" customFormat="1" ht="72.599999999999994" customHeight="1" thickBot="1" x14ac:dyDescent="0.3">
      <c r="A35" s="383"/>
      <c r="B35" s="184" t="s">
        <v>380</v>
      </c>
      <c r="C35" s="185" t="s">
        <v>382</v>
      </c>
      <c r="D35" s="187" t="s">
        <v>1145</v>
      </c>
      <c r="E35" s="187" t="str">
        <f>VLOOKUP(B35,'Общая таблица'!A:E,5,0)</f>
        <v>BEST</v>
      </c>
      <c r="F35" s="202" t="s">
        <v>1344</v>
      </c>
      <c r="G35" s="198" t="s">
        <v>1162</v>
      </c>
      <c r="H35" s="199" t="s">
        <v>1314</v>
      </c>
      <c r="I35" s="191" t="s">
        <v>1202</v>
      </c>
      <c r="J35" s="191" t="s">
        <v>1158</v>
      </c>
      <c r="K35" s="191" t="s">
        <v>1144</v>
      </c>
      <c r="L35" s="193">
        <f>VLOOKUP(B35,'Общая таблица'!A:D,4,0)</f>
        <v>302990</v>
      </c>
      <c r="M35" s="195" t="str">
        <f>VLOOKUP(B35,'Общая таблица'!A:H,8,0)</f>
        <v>C</v>
      </c>
      <c r="N35" s="220"/>
    </row>
    <row r="36" spans="1:14" s="200" customFormat="1" ht="72.599999999999994" customHeight="1" thickBot="1" x14ac:dyDescent="0.3">
      <c r="A36" s="383"/>
      <c r="B36" s="250" t="s">
        <v>377</v>
      </c>
      <c r="C36" s="251" t="s">
        <v>1348</v>
      </c>
      <c r="D36" s="240" t="s">
        <v>1150</v>
      </c>
      <c r="E36" s="240" t="str">
        <f>VLOOKUP(B36,'Общая таблица'!A:E,5,0)</f>
        <v>BEST</v>
      </c>
      <c r="F36" s="252" t="s">
        <v>1346</v>
      </c>
      <c r="G36" s="253" t="s">
        <v>1162</v>
      </c>
      <c r="H36" s="243" t="s">
        <v>1314</v>
      </c>
      <c r="I36" s="242" t="s">
        <v>1202</v>
      </c>
      <c r="J36" s="242" t="s">
        <v>1158</v>
      </c>
      <c r="K36" s="242" t="s">
        <v>1144</v>
      </c>
      <c r="L36" s="246">
        <f>VLOOKUP(B36,'Общая таблица'!A:D,4,0)</f>
        <v>312190</v>
      </c>
      <c r="M36" s="195" t="str">
        <f>VLOOKUP(B36,'Общая таблица'!A:H,8,0)</f>
        <v>O</v>
      </c>
      <c r="N36" s="220"/>
    </row>
  </sheetData>
  <sheetCalcPr fullCalcOnLoad="1"/>
  <sheetProtection selectLockedCells="1" selectUnlockedCells="1"/>
  <mergeCells count="10">
    <mergeCell ref="A29:A30"/>
    <mergeCell ref="A31:A32"/>
    <mergeCell ref="A33:A34"/>
    <mergeCell ref="A35:A36"/>
    <mergeCell ref="C1:C5"/>
    <mergeCell ref="A8:M8"/>
    <mergeCell ref="A18:M18"/>
    <mergeCell ref="A20:A21"/>
    <mergeCell ref="A25:A26"/>
    <mergeCell ref="A27:A28"/>
  </mergeCells>
  <hyperlinks>
    <hyperlink ref="A5" location="Оглавление!A1" display="Вернуться к оглавлению"/>
  </hyperlinks>
  <pageMargins left="0.39374999999999999" right="0.39374999999999999" top="0.39374999999999999" bottom="0.39374999999999999" header="0.51180555555555551" footer="0.51180555555555551"/>
  <pageSetup paperSize="9" firstPageNumber="0" fitToHeight="38"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  <pageSetUpPr fitToPage="1"/>
  </sheetPr>
  <dimension ref="A1:N36"/>
  <sheetViews>
    <sheetView zoomScaleNormal="100" workbookViewId="0"/>
  </sheetViews>
  <sheetFormatPr defaultColWidth="9.28515625" defaultRowHeight="15.75" x14ac:dyDescent="0.25"/>
  <cols>
    <col min="1" max="1" width="26" style="12" customWidth="1"/>
    <col min="2" max="2" width="18" style="142" customWidth="1"/>
    <col min="3" max="3" width="65.28515625" style="142" customWidth="1"/>
    <col min="4" max="5" width="15.5703125" style="254" customWidth="1"/>
    <col min="6" max="6" width="7.7109375" style="139" customWidth="1"/>
    <col min="7" max="7" width="15.28515625" style="144" customWidth="1"/>
    <col min="8" max="8" width="10.7109375" style="139" customWidth="1"/>
    <col min="9" max="9" width="9" style="144" customWidth="1"/>
    <col min="10" max="10" width="16" style="255" customWidth="1"/>
    <col min="11" max="11" width="12.28515625" style="256" customWidth="1"/>
    <col min="12" max="12" width="11.7109375" style="145" customWidth="1"/>
    <col min="13" max="16384" width="9.28515625" style="12"/>
  </cols>
  <sheetData>
    <row r="1" spans="1:14" s="154" customFormat="1" ht="18" x14ac:dyDescent="0.25">
      <c r="A1" s="11"/>
      <c r="B1" s="11"/>
      <c r="C1" s="384"/>
      <c r="D1" s="257"/>
      <c r="E1" s="257"/>
      <c r="F1" s="148"/>
      <c r="G1" s="151"/>
      <c r="H1" s="148"/>
      <c r="I1" s="151"/>
      <c r="K1" s="258"/>
    </row>
    <row r="2" spans="1:14" ht="16.899999999999999" customHeight="1" x14ac:dyDescent="0.25">
      <c r="A2" s="11"/>
      <c r="B2" s="12"/>
      <c r="C2" s="384"/>
      <c r="D2" s="259"/>
      <c r="E2" s="259"/>
      <c r="F2" s="157"/>
      <c r="G2" s="158"/>
      <c r="H2" s="157"/>
      <c r="I2" s="160"/>
      <c r="J2" s="12"/>
      <c r="K2" s="152"/>
      <c r="L2" s="153"/>
    </row>
    <row r="3" spans="1:14" ht="15.6" customHeight="1" x14ac:dyDescent="0.25">
      <c r="A3" s="11"/>
      <c r="B3" s="11"/>
      <c r="C3" s="384"/>
      <c r="D3" s="260"/>
      <c r="E3" s="260"/>
      <c r="F3" s="164"/>
      <c r="G3" s="158"/>
      <c r="H3" s="164"/>
      <c r="I3" s="165"/>
      <c r="J3" s="158"/>
      <c r="K3" s="157"/>
      <c r="L3" s="157"/>
    </row>
    <row r="4" spans="1:14" s="154" customFormat="1" ht="15.6" customHeight="1" x14ac:dyDescent="0.25">
      <c r="A4" s="11"/>
      <c r="B4" s="11"/>
      <c r="C4" s="384"/>
      <c r="D4" s="261"/>
      <c r="E4" s="261"/>
      <c r="F4" s="167"/>
      <c r="G4" s="168"/>
      <c r="H4" s="167"/>
      <c r="I4" s="169"/>
      <c r="J4" s="168"/>
      <c r="K4" s="157"/>
      <c r="L4" s="157"/>
    </row>
    <row r="5" spans="1:14" s="154" customFormat="1" ht="18" customHeight="1" x14ac:dyDescent="0.25">
      <c r="A5" s="13" t="s">
        <v>21</v>
      </c>
      <c r="B5" s="14"/>
      <c r="C5" s="384"/>
      <c r="D5" s="262"/>
      <c r="E5" s="262"/>
      <c r="F5" s="171"/>
      <c r="G5" s="172"/>
      <c r="H5" s="171"/>
      <c r="I5" s="173"/>
      <c r="J5" s="14"/>
      <c r="K5" s="157"/>
      <c r="L5" s="157"/>
    </row>
    <row r="6" spans="1:14" ht="14.25" x14ac:dyDescent="0.2">
      <c r="A6" s="15" t="s">
        <v>1003</v>
      </c>
      <c r="B6" s="139"/>
      <c r="C6" s="140"/>
      <c r="K6" s="157"/>
      <c r="L6" s="157"/>
    </row>
    <row r="7" spans="1:14" ht="62.25" customHeight="1" x14ac:dyDescent="0.2">
      <c r="A7" s="17" t="s">
        <v>1067</v>
      </c>
      <c r="B7" s="17" t="s">
        <v>1349</v>
      </c>
      <c r="C7" s="17" t="s">
        <v>25</v>
      </c>
      <c r="D7" s="17" t="s">
        <v>1131</v>
      </c>
      <c r="E7" s="17" t="s">
        <v>1132</v>
      </c>
      <c r="F7" s="17" t="s">
        <v>1133</v>
      </c>
      <c r="G7" s="17" t="s">
        <v>1134</v>
      </c>
      <c r="H7" s="17" t="s">
        <v>1135</v>
      </c>
      <c r="I7" s="17" t="s">
        <v>1136</v>
      </c>
      <c r="J7" s="17" t="s">
        <v>1137</v>
      </c>
      <c r="K7" s="17" t="s">
        <v>1138</v>
      </c>
      <c r="L7" s="17" t="s">
        <v>26</v>
      </c>
      <c r="M7" s="19" t="s">
        <v>30</v>
      </c>
    </row>
    <row r="8" spans="1:14" ht="87.6" customHeight="1" thickBot="1" x14ac:dyDescent="0.25">
      <c r="A8" s="375"/>
      <c r="B8" s="208" t="s">
        <v>584</v>
      </c>
      <c r="C8" s="203" t="s">
        <v>586</v>
      </c>
      <c r="D8" s="240" t="s">
        <v>1150</v>
      </c>
      <c r="E8" s="263" t="str">
        <f>VLOOKUP(B8,'Общая таблица'!A:E,5,0)</f>
        <v>BEST</v>
      </c>
      <c r="F8" s="188">
        <v>180</v>
      </c>
      <c r="G8" s="264" t="s">
        <v>1350</v>
      </c>
      <c r="H8" s="188">
        <v>700</v>
      </c>
      <c r="I8" s="191" t="s">
        <v>1351</v>
      </c>
      <c r="J8" s="265" t="s">
        <v>1257</v>
      </c>
      <c r="K8" s="191" t="s">
        <v>1144</v>
      </c>
      <c r="L8" s="193">
        <f>VLOOKUP(B8,'Общая таблица'!A:D,4,0)</f>
        <v>498890</v>
      </c>
      <c r="M8" s="195" t="str">
        <f>VLOOKUP(B8,'Общая таблица'!A:H,8,0)</f>
        <v>O</v>
      </c>
    </row>
    <row r="9" spans="1:14" ht="95.1" customHeight="1" thickBot="1" x14ac:dyDescent="0.25">
      <c r="A9" s="375"/>
      <c r="B9" s="208" t="s">
        <v>588</v>
      </c>
      <c r="C9" s="203" t="s">
        <v>590</v>
      </c>
      <c r="D9" s="240" t="s">
        <v>1150</v>
      </c>
      <c r="E9" s="263" t="str">
        <f>VLOOKUP(B9,'Общая таблица'!A:E,5,0)</f>
        <v>BEST</v>
      </c>
      <c r="F9" s="188">
        <v>180</v>
      </c>
      <c r="G9" s="264" t="s">
        <v>1352</v>
      </c>
      <c r="H9" s="188">
        <v>700</v>
      </c>
      <c r="I9" s="191" t="s">
        <v>1351</v>
      </c>
      <c r="J9" s="265" t="s">
        <v>1257</v>
      </c>
      <c r="K9" s="191" t="s">
        <v>1144</v>
      </c>
      <c r="L9" s="193">
        <f>VLOOKUP(B9,'Общая таблица'!A:D,4,0)</f>
        <v>498890</v>
      </c>
      <c r="M9" s="195" t="str">
        <f>VLOOKUP(B9,'Общая таблица'!A:H,8,0)</f>
        <v>O</v>
      </c>
    </row>
    <row r="10" spans="1:14" s="200" customFormat="1" ht="99.75" customHeight="1" x14ac:dyDescent="0.25">
      <c r="A10" s="205"/>
      <c r="B10" s="208" t="s">
        <v>275</v>
      </c>
      <c r="C10" s="203" t="s">
        <v>277</v>
      </c>
      <c r="D10" s="187" t="s">
        <v>1145</v>
      </c>
      <c r="E10" s="263" t="str">
        <f>VLOOKUP(B10,'Общая таблица'!A:E,5,0)</f>
        <v>BEST</v>
      </c>
      <c r="F10" s="223">
        <v>900</v>
      </c>
      <c r="G10" s="201" t="s">
        <v>1353</v>
      </c>
      <c r="H10" s="199" t="s">
        <v>1354</v>
      </c>
      <c r="I10" s="191" t="s">
        <v>1289</v>
      </c>
      <c r="J10" s="266" t="s">
        <v>1355</v>
      </c>
      <c r="K10" s="191" t="s">
        <v>1294</v>
      </c>
      <c r="L10" s="193">
        <f>VLOOKUP(B10,'Общая таблица'!A:D,4,0)</f>
        <v>66790</v>
      </c>
      <c r="M10" s="195" t="str">
        <f>VLOOKUP(B10,'Общая таблица'!A:H,8,0)</f>
        <v>B</v>
      </c>
      <c r="N10" s="220"/>
    </row>
    <row r="11" spans="1:14" s="200" customFormat="1" ht="44.65" customHeight="1" x14ac:dyDescent="0.25">
      <c r="A11" s="207"/>
      <c r="B11" s="206" t="s">
        <v>114</v>
      </c>
      <c r="C11" s="203" t="s">
        <v>116</v>
      </c>
      <c r="D11" s="187" t="s">
        <v>1145</v>
      </c>
      <c r="E11" s="263" t="str">
        <f>VLOOKUP(B11,'Общая таблица'!A:E,5,0)</f>
        <v>BEST</v>
      </c>
      <c r="F11" s="197">
        <v>1100</v>
      </c>
      <c r="G11" s="198" t="s">
        <v>1226</v>
      </c>
      <c r="H11" s="199" t="s">
        <v>1256</v>
      </c>
      <c r="I11" s="191" t="s">
        <v>1223</v>
      </c>
      <c r="J11" s="201" t="s">
        <v>1257</v>
      </c>
      <c r="K11" s="191" t="s">
        <v>1144</v>
      </c>
      <c r="L11" s="193">
        <f>VLOOKUP(B11,'Общая таблица'!A:D,4,0)</f>
        <v>201290</v>
      </c>
      <c r="M11" s="195" t="str">
        <f>VLOOKUP(B11,'Общая таблица'!A:H,8,0)</f>
        <v>C</v>
      </c>
    </row>
    <row r="12" spans="1:14" s="200" customFormat="1" ht="49.5" customHeight="1" x14ac:dyDescent="0.25">
      <c r="A12" s="207"/>
      <c r="B12" s="206" t="s">
        <v>118</v>
      </c>
      <c r="C12" s="203" t="s">
        <v>120</v>
      </c>
      <c r="D12" s="187" t="s">
        <v>1145</v>
      </c>
      <c r="E12" s="263" t="str">
        <f>VLOOKUP(B12,'Общая таблица'!A:E,5,0)</f>
        <v>BEST</v>
      </c>
      <c r="F12" s="197">
        <v>1100</v>
      </c>
      <c r="G12" s="198" t="s">
        <v>1250</v>
      </c>
      <c r="H12" s="199" t="s">
        <v>1256</v>
      </c>
      <c r="I12" s="191" t="s">
        <v>1223</v>
      </c>
      <c r="J12" s="201" t="s">
        <v>1257</v>
      </c>
      <c r="K12" s="191" t="s">
        <v>1144</v>
      </c>
      <c r="L12" s="193">
        <f>VLOOKUP(B12,'Общая таблица'!A:D,4,0)</f>
        <v>201290</v>
      </c>
      <c r="M12" s="195" t="str">
        <f>VLOOKUP(B12,'Общая таблица'!A:H,8,0)</f>
        <v>C</v>
      </c>
    </row>
    <row r="13" spans="1:14" s="200" customFormat="1" ht="60.75" x14ac:dyDescent="0.25">
      <c r="A13" s="207"/>
      <c r="B13" s="206" t="s">
        <v>757</v>
      </c>
      <c r="C13" s="222" t="s">
        <v>1356</v>
      </c>
      <c r="D13" s="187" t="s">
        <v>1145</v>
      </c>
      <c r="E13" s="263" t="str">
        <f>VLOOKUP(B13,'Общая таблица'!A:E,5,0)</f>
        <v>BEST</v>
      </c>
      <c r="F13" s="197">
        <v>800</v>
      </c>
      <c r="G13" s="198" t="s">
        <v>1253</v>
      </c>
      <c r="H13" s="199" t="s">
        <v>1259</v>
      </c>
      <c r="I13" s="191" t="s">
        <v>1223</v>
      </c>
      <c r="J13" s="191" t="s">
        <v>1158</v>
      </c>
      <c r="K13" s="191" t="s">
        <v>1144</v>
      </c>
      <c r="L13" s="193">
        <f>VLOOKUP(B13,'Общая таблица'!A:D,4,0)</f>
        <v>140390</v>
      </c>
      <c r="M13" s="195" t="str">
        <f>VLOOKUP(B13,'Общая таблица'!A:H,8,0)</f>
        <v>C</v>
      </c>
    </row>
    <row r="14" spans="1:14" s="200" customFormat="1" ht="60.75" x14ac:dyDescent="0.25">
      <c r="A14" s="207"/>
      <c r="B14" s="206" t="s">
        <v>760</v>
      </c>
      <c r="C14" s="222" t="s">
        <v>1357</v>
      </c>
      <c r="D14" s="187" t="s">
        <v>1145</v>
      </c>
      <c r="E14" s="263" t="str">
        <f>VLOOKUP(B14,'Общая таблица'!A:E,5,0)</f>
        <v>BEST</v>
      </c>
      <c r="F14" s="197">
        <v>800</v>
      </c>
      <c r="G14" s="198" t="s">
        <v>1251</v>
      </c>
      <c r="H14" s="199" t="s">
        <v>1259</v>
      </c>
      <c r="I14" s="191" t="s">
        <v>1223</v>
      </c>
      <c r="J14" s="191" t="s">
        <v>1158</v>
      </c>
      <c r="K14" s="191" t="s">
        <v>1144</v>
      </c>
      <c r="L14" s="193">
        <f>VLOOKUP(B14,'Общая таблица'!A:D,4,0)</f>
        <v>140390</v>
      </c>
      <c r="M14" s="195" t="str">
        <f>VLOOKUP(B14,'Общая таблица'!A:H,8,0)</f>
        <v>C</v>
      </c>
    </row>
    <row r="15" spans="1:14" s="200" customFormat="1" ht="45" customHeight="1" x14ac:dyDescent="0.25">
      <c r="A15" s="207"/>
      <c r="B15" s="206" t="s">
        <v>849</v>
      </c>
      <c r="C15" s="222" t="s">
        <v>1358</v>
      </c>
      <c r="D15" s="187" t="s">
        <v>1145</v>
      </c>
      <c r="E15" s="263" t="str">
        <f>VLOOKUP(B15,'Общая таблица'!A:E,5,0)</f>
        <v>BEST</v>
      </c>
      <c r="F15" s="197">
        <v>800</v>
      </c>
      <c r="G15" s="198" t="s">
        <v>1261</v>
      </c>
      <c r="H15" s="199"/>
      <c r="I15" s="191"/>
      <c r="J15" s="201"/>
      <c r="K15" s="191"/>
      <c r="L15" s="193">
        <f>VLOOKUP(B15,'Общая таблица'!A:D,4,0)</f>
        <v>48790</v>
      </c>
      <c r="M15" s="195" t="str">
        <f>VLOOKUP(B15,'Общая таблица'!A:H,8,0)</f>
        <v>C</v>
      </c>
    </row>
    <row r="16" spans="1:14" s="200" customFormat="1" ht="40.5" x14ac:dyDescent="0.25">
      <c r="A16" s="207"/>
      <c r="B16" s="206" t="s">
        <v>846</v>
      </c>
      <c r="C16" s="222" t="s">
        <v>1358</v>
      </c>
      <c r="D16" s="187" t="s">
        <v>1145</v>
      </c>
      <c r="E16" s="263" t="str">
        <f>VLOOKUP(B16,'Общая таблица'!A:E,5,0)</f>
        <v>BEST</v>
      </c>
      <c r="F16" s="197">
        <v>800</v>
      </c>
      <c r="G16" s="198" t="s">
        <v>1262</v>
      </c>
      <c r="H16" s="199"/>
      <c r="I16" s="191"/>
      <c r="J16" s="201"/>
      <c r="K16" s="191"/>
      <c r="L16" s="193">
        <f>VLOOKUP(B16,'Общая таблица'!A:D,4,0)</f>
        <v>40690</v>
      </c>
      <c r="M16" s="195" t="str">
        <f>VLOOKUP(B16,'Общая таблица'!A:H,8,0)</f>
        <v>C</v>
      </c>
    </row>
    <row r="17" spans="1:14" s="200" customFormat="1" ht="57" x14ac:dyDescent="0.25">
      <c r="A17" s="207"/>
      <c r="B17" s="184" t="s">
        <v>772</v>
      </c>
      <c r="C17" s="203" t="s">
        <v>1359</v>
      </c>
      <c r="D17" s="187" t="s">
        <v>1145</v>
      </c>
      <c r="E17" s="263" t="str">
        <f>VLOOKUP(B17,'Общая таблица'!A:E,5,0)</f>
        <v>BEST</v>
      </c>
      <c r="F17" s="197">
        <v>1000</v>
      </c>
      <c r="G17" s="198" t="s">
        <v>1164</v>
      </c>
      <c r="H17" s="199" t="s">
        <v>1156</v>
      </c>
      <c r="I17" s="191" t="s">
        <v>1175</v>
      </c>
      <c r="J17" s="191" t="s">
        <v>1143</v>
      </c>
      <c r="K17" s="201" t="s">
        <v>1360</v>
      </c>
      <c r="L17" s="193">
        <f>VLOOKUP(B17,'Общая таблица'!A:D,4,0)</f>
        <v>293690</v>
      </c>
      <c r="M17" s="195" t="str">
        <f>VLOOKUP(B17,'Общая таблица'!A:H,8,0)</f>
        <v>C</v>
      </c>
      <c r="N17" s="220"/>
    </row>
    <row r="18" spans="1:14" s="200" customFormat="1" ht="57" x14ac:dyDescent="0.25">
      <c r="A18" s="207"/>
      <c r="B18" s="184" t="s">
        <v>769</v>
      </c>
      <c r="C18" s="203" t="s">
        <v>1361</v>
      </c>
      <c r="D18" s="187" t="s">
        <v>1145</v>
      </c>
      <c r="E18" s="263" t="str">
        <f>VLOOKUP(B18,'Общая таблица'!A:E,5,0)</f>
        <v>BEST</v>
      </c>
      <c r="F18" s="197">
        <v>1000</v>
      </c>
      <c r="G18" s="198" t="s">
        <v>1251</v>
      </c>
      <c r="H18" s="199" t="s">
        <v>1156</v>
      </c>
      <c r="I18" s="191" t="s">
        <v>1175</v>
      </c>
      <c r="J18" s="191" t="s">
        <v>1143</v>
      </c>
      <c r="K18" s="201" t="s">
        <v>1360</v>
      </c>
      <c r="L18" s="193">
        <f>VLOOKUP(B18,'Общая таблица'!A:D,4,0)</f>
        <v>312190</v>
      </c>
      <c r="M18" s="195" t="str">
        <f>VLOOKUP(B18,'Общая таблица'!A:H,8,0)</f>
        <v>C</v>
      </c>
      <c r="N18" s="220"/>
    </row>
    <row r="19" spans="1:14" s="200" customFormat="1" ht="60" customHeight="1" x14ac:dyDescent="0.25">
      <c r="A19" s="207"/>
      <c r="B19" s="184" t="s">
        <v>707</v>
      </c>
      <c r="C19" s="203" t="s">
        <v>709</v>
      </c>
      <c r="D19" s="187" t="s">
        <v>1139</v>
      </c>
      <c r="E19" s="263" t="str">
        <f>VLOOKUP(B19,'Общая таблица'!A:E,5,0)</f>
        <v>BEST</v>
      </c>
      <c r="F19" s="197">
        <v>900</v>
      </c>
      <c r="G19" s="198" t="s">
        <v>1262</v>
      </c>
      <c r="H19" s="199" t="s">
        <v>1362</v>
      </c>
      <c r="I19" s="191" t="s">
        <v>1205</v>
      </c>
      <c r="J19" s="191" t="s">
        <v>1158</v>
      </c>
      <c r="K19" s="191" t="s">
        <v>1144</v>
      </c>
      <c r="L19" s="193">
        <f>VLOOKUP(B19,'Общая таблица'!A:D,4,0)</f>
        <v>121890</v>
      </c>
      <c r="M19" s="195" t="str">
        <f>VLOOKUP(B19,'Общая таблица'!A:H,8,0)</f>
        <v>D</v>
      </c>
      <c r="N19" s="220"/>
    </row>
    <row r="20" spans="1:14" s="200" customFormat="1" ht="60" customHeight="1" x14ac:dyDescent="0.25">
      <c r="A20" s="207"/>
      <c r="B20" s="184" t="s">
        <v>710</v>
      </c>
      <c r="C20" s="203" t="s">
        <v>712</v>
      </c>
      <c r="D20" s="187" t="s">
        <v>1139</v>
      </c>
      <c r="E20" s="263" t="str">
        <f>VLOOKUP(B20,'Общая таблица'!A:E,5,0)</f>
        <v>BEST</v>
      </c>
      <c r="F20" s="197">
        <v>900</v>
      </c>
      <c r="G20" s="198" t="s">
        <v>1251</v>
      </c>
      <c r="H20" s="199" t="s">
        <v>1362</v>
      </c>
      <c r="I20" s="191" t="s">
        <v>1205</v>
      </c>
      <c r="J20" s="191" t="s">
        <v>1158</v>
      </c>
      <c r="K20" s="201" t="s">
        <v>1144</v>
      </c>
      <c r="L20" s="193">
        <f>VLOOKUP(B20,'Общая таблица'!A:D,4,0)</f>
        <v>133090</v>
      </c>
      <c r="M20" s="195" t="str">
        <f>VLOOKUP(B20,'Общая таблица'!A:H,8,0)</f>
        <v>D</v>
      </c>
      <c r="N20" s="220"/>
    </row>
    <row r="21" spans="1:14" s="200" customFormat="1" ht="60" customHeight="1" x14ac:dyDescent="0.25">
      <c r="A21" s="207"/>
      <c r="B21" s="184" t="s">
        <v>713</v>
      </c>
      <c r="C21" s="203" t="s">
        <v>715</v>
      </c>
      <c r="D21" s="187" t="s">
        <v>1139</v>
      </c>
      <c r="E21" s="263" t="str">
        <f>VLOOKUP(B21,'Общая таблица'!A:E,5,0)</f>
        <v>BEST</v>
      </c>
      <c r="F21" s="197">
        <v>900</v>
      </c>
      <c r="G21" s="198" t="s">
        <v>1247</v>
      </c>
      <c r="H21" s="199" t="s">
        <v>1362</v>
      </c>
      <c r="I21" s="191" t="s">
        <v>1205</v>
      </c>
      <c r="J21" s="191" t="s">
        <v>1158</v>
      </c>
      <c r="K21" s="201" t="s">
        <v>1144</v>
      </c>
      <c r="L21" s="193">
        <f>VLOOKUP(B21,'Общая таблица'!A:D,4,0)</f>
        <v>147790</v>
      </c>
      <c r="M21" s="195" t="str">
        <f>VLOOKUP(B21,'Общая таблица'!A:H,8,0)</f>
        <v>D</v>
      </c>
      <c r="N21" s="220"/>
    </row>
    <row r="22" spans="1:14" s="200" customFormat="1" ht="60" x14ac:dyDescent="0.25">
      <c r="A22" s="205"/>
      <c r="B22" s="184" t="s">
        <v>130</v>
      </c>
      <c r="C22" s="222" t="s">
        <v>1363</v>
      </c>
      <c r="D22" s="187" t="s">
        <v>1145</v>
      </c>
      <c r="E22" s="263" t="str">
        <f>VLOOKUP(B22,'Общая таблица'!A:E,5,0)</f>
        <v>BEST</v>
      </c>
      <c r="F22" s="197">
        <v>370</v>
      </c>
      <c r="G22" s="198" t="s">
        <v>1364</v>
      </c>
      <c r="H22" s="199" t="s">
        <v>1365</v>
      </c>
      <c r="I22" s="191" t="s">
        <v>1175</v>
      </c>
      <c r="J22" s="191" t="s">
        <v>1143</v>
      </c>
      <c r="K22" s="201" t="s">
        <v>1360</v>
      </c>
      <c r="L22" s="193">
        <f>VLOOKUP(B22,'Общая таблица'!A:D,4,0)</f>
        <v>249490</v>
      </c>
      <c r="M22" s="195" t="str">
        <f>VLOOKUP(B22,'Общая таблица'!A:H,8,0)</f>
        <v>B</v>
      </c>
      <c r="N22" s="220"/>
    </row>
    <row r="23" spans="1:14" s="200" customFormat="1" ht="57" x14ac:dyDescent="0.25">
      <c r="A23" s="205"/>
      <c r="B23" s="184" t="s">
        <v>127</v>
      </c>
      <c r="C23" s="222" t="s">
        <v>1366</v>
      </c>
      <c r="D23" s="187" t="s">
        <v>1145</v>
      </c>
      <c r="E23" s="263" t="str">
        <f>VLOOKUP(B23,'Общая таблица'!A:E,5,0)</f>
        <v>BEST</v>
      </c>
      <c r="F23" s="197">
        <v>370</v>
      </c>
      <c r="G23" s="198" t="s">
        <v>1367</v>
      </c>
      <c r="H23" s="199" t="s">
        <v>1365</v>
      </c>
      <c r="I23" s="191" t="s">
        <v>1175</v>
      </c>
      <c r="J23" s="191" t="s">
        <v>1143</v>
      </c>
      <c r="K23" s="201" t="s">
        <v>1360</v>
      </c>
      <c r="L23" s="193">
        <f>VLOOKUP(B23,'Общая таблица'!A:D,4,0)</f>
        <v>249490</v>
      </c>
      <c r="M23" s="195" t="str">
        <f>VLOOKUP(B23,'Общая таблица'!A:H,8,0)</f>
        <v>B</v>
      </c>
      <c r="N23" s="220"/>
    </row>
    <row r="24" spans="1:14" s="200" customFormat="1" ht="60" x14ac:dyDescent="0.25">
      <c r="A24" s="205"/>
      <c r="B24" s="184" t="s">
        <v>133</v>
      </c>
      <c r="C24" s="222" t="s">
        <v>1368</v>
      </c>
      <c r="D24" s="187" t="s">
        <v>1145</v>
      </c>
      <c r="E24" s="263" t="str">
        <f>VLOOKUP(B24,'Общая таблица'!A:E,5,0)</f>
        <v>BEST</v>
      </c>
      <c r="F24" s="197">
        <v>370</v>
      </c>
      <c r="G24" s="198" t="s">
        <v>1369</v>
      </c>
      <c r="H24" s="199" t="s">
        <v>1365</v>
      </c>
      <c r="I24" s="191" t="s">
        <v>1175</v>
      </c>
      <c r="J24" s="191" t="s">
        <v>1143</v>
      </c>
      <c r="K24" s="201" t="s">
        <v>1360</v>
      </c>
      <c r="L24" s="193">
        <f>VLOOKUP(B24,'Общая таблица'!A:D,4,0)</f>
        <v>249490</v>
      </c>
      <c r="M24" s="195" t="str">
        <f>VLOOKUP(B24,'Общая таблица'!A:H,8,0)</f>
        <v>B</v>
      </c>
      <c r="N24" s="220"/>
    </row>
    <row r="25" spans="1:14" s="200" customFormat="1" ht="30" x14ac:dyDescent="0.25">
      <c r="A25" s="377"/>
      <c r="B25" s="184" t="s">
        <v>166</v>
      </c>
      <c r="C25" s="203" t="s">
        <v>168</v>
      </c>
      <c r="D25" s="187" t="s">
        <v>1145</v>
      </c>
      <c r="E25" s="263" t="str">
        <f>VLOOKUP(B25,'Общая таблица'!A:E,5,0)</f>
        <v>BEST</v>
      </c>
      <c r="F25" s="197">
        <v>370</v>
      </c>
      <c r="G25" s="198" t="s">
        <v>1164</v>
      </c>
      <c r="H25" s="199" t="s">
        <v>1370</v>
      </c>
      <c r="I25" s="191" t="s">
        <v>1196</v>
      </c>
      <c r="J25" s="191" t="s">
        <v>1158</v>
      </c>
      <c r="K25" s="191" t="s">
        <v>1144</v>
      </c>
      <c r="L25" s="193">
        <f>VLOOKUP(B25,'Общая таблица'!A:D,4,0)</f>
        <v>168090</v>
      </c>
      <c r="M25" s="195" t="str">
        <f>VLOOKUP(B25,'Общая таблица'!A:H,8,0)</f>
        <v>A</v>
      </c>
      <c r="N25" s="220"/>
    </row>
    <row r="26" spans="1:14" s="200" customFormat="1" ht="30" x14ac:dyDescent="0.25">
      <c r="A26" s="377"/>
      <c r="B26" s="184" t="s">
        <v>172</v>
      </c>
      <c r="C26" s="222" t="s">
        <v>174</v>
      </c>
      <c r="D26" s="187" t="s">
        <v>1145</v>
      </c>
      <c r="E26" s="263" t="str">
        <f>VLOOKUP(B26,'Общая таблица'!A:E,5,0)</f>
        <v>BEST</v>
      </c>
      <c r="F26" s="197">
        <v>370</v>
      </c>
      <c r="G26" s="219" t="s">
        <v>1162</v>
      </c>
      <c r="H26" s="199" t="s">
        <v>1232</v>
      </c>
      <c r="I26" s="191" t="s">
        <v>1196</v>
      </c>
      <c r="J26" s="191" t="s">
        <v>1158</v>
      </c>
      <c r="K26" s="191" t="s">
        <v>1144</v>
      </c>
      <c r="L26" s="193">
        <f>VLOOKUP(B26,'Общая таблица'!A:D,4,0)</f>
        <v>160790</v>
      </c>
      <c r="M26" s="195" t="str">
        <f>VLOOKUP(B26,'Общая таблица'!A:H,8,0)</f>
        <v>A</v>
      </c>
      <c r="N26" s="220"/>
    </row>
    <row r="27" spans="1:14" s="200" customFormat="1" ht="30" x14ac:dyDescent="0.25">
      <c r="A27" s="377"/>
      <c r="B27" s="184" t="s">
        <v>170</v>
      </c>
      <c r="C27" s="222" t="s">
        <v>171</v>
      </c>
      <c r="D27" s="187" t="s">
        <v>1145</v>
      </c>
      <c r="E27" s="263" t="str">
        <f>VLOOKUP(B27,'Общая таблица'!A:E,5,0)</f>
        <v>BEST</v>
      </c>
      <c r="F27" s="197">
        <v>370</v>
      </c>
      <c r="G27" s="198" t="s">
        <v>1350</v>
      </c>
      <c r="H27" s="199" t="s">
        <v>1232</v>
      </c>
      <c r="I27" s="191" t="s">
        <v>1196</v>
      </c>
      <c r="J27" s="191" t="s">
        <v>1158</v>
      </c>
      <c r="K27" s="191" t="s">
        <v>1144</v>
      </c>
      <c r="L27" s="193">
        <f>VLOOKUP(B27,'Общая таблица'!A:D,4,0)</f>
        <v>175490</v>
      </c>
      <c r="M27" s="195" t="str">
        <f>VLOOKUP(B27,'Общая таблица'!A:H,8,0)</f>
        <v>A</v>
      </c>
      <c r="N27" s="220"/>
    </row>
    <row r="28" spans="1:14" s="200" customFormat="1" ht="45" x14ac:dyDescent="0.25">
      <c r="A28" s="377"/>
      <c r="B28" s="184" t="s">
        <v>658</v>
      </c>
      <c r="C28" s="222" t="s">
        <v>659</v>
      </c>
      <c r="D28" s="187" t="s">
        <v>1145</v>
      </c>
      <c r="E28" s="263" t="str">
        <f>VLOOKUP(B28,'Общая таблица'!A:E,5,0)</f>
        <v>BEST</v>
      </c>
      <c r="F28" s="197">
        <v>409</v>
      </c>
      <c r="G28" s="198" t="s">
        <v>1371</v>
      </c>
      <c r="H28" s="199" t="s">
        <v>1372</v>
      </c>
      <c r="I28" s="191" t="s">
        <v>1205</v>
      </c>
      <c r="J28" s="191" t="s">
        <v>1158</v>
      </c>
      <c r="K28" s="191" t="s">
        <v>1144</v>
      </c>
      <c r="L28" s="193">
        <f>VLOOKUP(B28,'Общая таблица'!A:D,4,0)</f>
        <v>212490</v>
      </c>
      <c r="M28" s="195" t="str">
        <f>VLOOKUP(B28,'Общая таблица'!A:H,8,0)</f>
        <v>C</v>
      </c>
      <c r="N28" s="220"/>
    </row>
    <row r="29" spans="1:14" s="200" customFormat="1" ht="45" x14ac:dyDescent="0.25">
      <c r="A29" s="377"/>
      <c r="B29" s="184" t="s">
        <v>660</v>
      </c>
      <c r="C29" s="222" t="s">
        <v>661</v>
      </c>
      <c r="D29" s="187" t="s">
        <v>1145</v>
      </c>
      <c r="E29" s="263" t="str">
        <f>VLOOKUP(B29,'Общая таблица'!A:E,5,0)</f>
        <v>BEST</v>
      </c>
      <c r="F29" s="197">
        <v>409</v>
      </c>
      <c r="G29" s="198" t="s">
        <v>1373</v>
      </c>
      <c r="H29" s="199" t="s">
        <v>1372</v>
      </c>
      <c r="I29" s="191" t="s">
        <v>1205</v>
      </c>
      <c r="J29" s="191" t="s">
        <v>1158</v>
      </c>
      <c r="K29" s="191" t="s">
        <v>1144</v>
      </c>
      <c r="L29" s="193">
        <f>VLOOKUP(B29,'Общая таблица'!A:D,4,0)</f>
        <v>212490</v>
      </c>
      <c r="M29" s="195" t="str">
        <f>VLOOKUP(B29,'Общая таблица'!A:H,8,0)</f>
        <v>C</v>
      </c>
      <c r="N29" s="220"/>
    </row>
    <row r="30" spans="1:14" s="200" customFormat="1" ht="45" x14ac:dyDescent="0.25">
      <c r="A30" s="377"/>
      <c r="B30" s="184" t="s">
        <v>662</v>
      </c>
      <c r="C30" s="222" t="s">
        <v>663</v>
      </c>
      <c r="D30" s="187" t="s">
        <v>1145</v>
      </c>
      <c r="E30" s="263" t="str">
        <f>VLOOKUP(B30,'Общая таблица'!A:E,5,0)</f>
        <v>BEST</v>
      </c>
      <c r="F30" s="197">
        <v>409</v>
      </c>
      <c r="G30" s="198" t="s">
        <v>1374</v>
      </c>
      <c r="H30" s="199" t="s">
        <v>1372</v>
      </c>
      <c r="I30" s="191" t="s">
        <v>1205</v>
      </c>
      <c r="J30" s="191" t="s">
        <v>1158</v>
      </c>
      <c r="K30" s="191" t="s">
        <v>1144</v>
      </c>
      <c r="L30" s="193">
        <f>VLOOKUP(B30,'Общая таблица'!A:D,4,0)</f>
        <v>212490</v>
      </c>
      <c r="M30" s="195" t="str">
        <f>VLOOKUP(B30,'Общая таблица'!A:H,8,0)</f>
        <v>C</v>
      </c>
      <c r="N30" s="220"/>
    </row>
    <row r="31" spans="1:14" s="200" customFormat="1" ht="45" x14ac:dyDescent="0.25">
      <c r="A31" s="377"/>
      <c r="B31" s="184" t="s">
        <v>664</v>
      </c>
      <c r="C31" s="222" t="s">
        <v>665</v>
      </c>
      <c r="D31" s="187" t="s">
        <v>1145</v>
      </c>
      <c r="E31" s="263" t="str">
        <f>VLOOKUP(B31,'Общая таблица'!A:E,5,0)</f>
        <v>BEST</v>
      </c>
      <c r="F31" s="197">
        <v>409</v>
      </c>
      <c r="G31" s="198" t="s">
        <v>1375</v>
      </c>
      <c r="H31" s="199" t="s">
        <v>1372</v>
      </c>
      <c r="I31" s="191" t="s">
        <v>1205</v>
      </c>
      <c r="J31" s="191" t="s">
        <v>1158</v>
      </c>
      <c r="K31" s="191" t="s">
        <v>1144</v>
      </c>
      <c r="L31" s="193">
        <f>VLOOKUP(B31,'Общая таблица'!A:D,4,0)</f>
        <v>212490</v>
      </c>
      <c r="M31" s="195" t="str">
        <f>VLOOKUP(B31,'Общая таблица'!A:H,8,0)</f>
        <v>C</v>
      </c>
      <c r="N31" s="220"/>
    </row>
    <row r="32" spans="1:14" s="200" customFormat="1" ht="30" x14ac:dyDescent="0.25">
      <c r="A32" s="377"/>
      <c r="B32" s="184" t="s">
        <v>142</v>
      </c>
      <c r="C32" s="222" t="s">
        <v>1376</v>
      </c>
      <c r="D32" s="187" t="s">
        <v>1150</v>
      </c>
      <c r="E32" s="263" t="str">
        <f>VLOOKUP(B32,'Общая таблица'!A:E,5,0)</f>
        <v>BEST</v>
      </c>
      <c r="F32" s="197">
        <v>450</v>
      </c>
      <c r="G32" s="198" t="s">
        <v>1162</v>
      </c>
      <c r="H32" s="199" t="s">
        <v>1377</v>
      </c>
      <c r="I32" s="191" t="s">
        <v>1175</v>
      </c>
      <c r="J32" s="191" t="s">
        <v>1158</v>
      </c>
      <c r="K32" s="191" t="s">
        <v>1144</v>
      </c>
      <c r="L32" s="193">
        <f>VLOOKUP(B32,'Общая таблица'!A:D,4,0)</f>
        <v>160790</v>
      </c>
      <c r="M32" s="195" t="str">
        <f>VLOOKUP(B32,'Общая таблица'!A:H,8,0)</f>
        <v>O</v>
      </c>
      <c r="N32" s="220"/>
    </row>
    <row r="33" spans="1:14" s="200" customFormat="1" ht="30" x14ac:dyDescent="0.25">
      <c r="A33" s="377"/>
      <c r="B33" s="184" t="s">
        <v>145</v>
      </c>
      <c r="C33" s="222" t="s">
        <v>147</v>
      </c>
      <c r="D33" s="187" t="s">
        <v>1145</v>
      </c>
      <c r="E33" s="263" t="str">
        <f>VLOOKUP(B33,'Общая таблица'!A:E,5,0)</f>
        <v>BEST</v>
      </c>
      <c r="F33" s="197">
        <v>600</v>
      </c>
      <c r="G33" s="198" t="s">
        <v>1162</v>
      </c>
      <c r="H33" s="199" t="s">
        <v>1377</v>
      </c>
      <c r="I33" s="191" t="s">
        <v>1175</v>
      </c>
      <c r="J33" s="191" t="s">
        <v>1158</v>
      </c>
      <c r="K33" s="191" t="s">
        <v>1144</v>
      </c>
      <c r="L33" s="193">
        <f>VLOOKUP(B33,'Общая таблица'!A:D,4,0)</f>
        <v>177290</v>
      </c>
      <c r="M33" s="195" t="str">
        <f>VLOOKUP(B33,'Общая таблица'!A:H,8,0)</f>
        <v>B</v>
      </c>
      <c r="N33" s="220"/>
    </row>
    <row r="34" spans="1:14" s="200" customFormat="1" ht="30.75" thickBot="1" x14ac:dyDescent="0.3">
      <c r="A34" s="381"/>
      <c r="B34" s="184" t="s">
        <v>148</v>
      </c>
      <c r="C34" s="203" t="s">
        <v>150</v>
      </c>
      <c r="D34" s="187" t="s">
        <v>1150</v>
      </c>
      <c r="E34" s="263" t="str">
        <f>VLOOKUP(B34,'Общая таблица'!A:E,5,0)</f>
        <v>BEST</v>
      </c>
      <c r="F34" s="197">
        <v>450</v>
      </c>
      <c r="G34" s="198" t="s">
        <v>1164</v>
      </c>
      <c r="H34" s="199" t="s">
        <v>1377</v>
      </c>
      <c r="I34" s="191" t="s">
        <v>1175</v>
      </c>
      <c r="J34" s="191" t="s">
        <v>1158</v>
      </c>
      <c r="K34" s="191" t="s">
        <v>1144</v>
      </c>
      <c r="L34" s="193">
        <f>VLOOKUP(B34,'Общая таблица'!A:D,4,0)</f>
        <v>149590</v>
      </c>
      <c r="M34" s="195" t="str">
        <f>VLOOKUP(B34,'Общая таблица'!A:H,8,0)</f>
        <v>O</v>
      </c>
      <c r="N34" s="220"/>
    </row>
    <row r="35" spans="1:14" s="200" customFormat="1" ht="30.75" thickBot="1" x14ac:dyDescent="0.3">
      <c r="A35" s="381"/>
      <c r="B35" s="184" t="s">
        <v>151</v>
      </c>
      <c r="C35" s="203" t="s">
        <v>153</v>
      </c>
      <c r="D35" s="187" t="s">
        <v>1145</v>
      </c>
      <c r="E35" s="263" t="str">
        <f>VLOOKUP(B35,'Общая таблица'!A:E,5,0)</f>
        <v>BEST</v>
      </c>
      <c r="F35" s="197">
        <v>600</v>
      </c>
      <c r="G35" s="198" t="s">
        <v>1164</v>
      </c>
      <c r="H35" s="199" t="s">
        <v>1377</v>
      </c>
      <c r="I35" s="191" t="s">
        <v>1175</v>
      </c>
      <c r="J35" s="191" t="s">
        <v>1158</v>
      </c>
      <c r="K35" s="191" t="s">
        <v>1144</v>
      </c>
      <c r="L35" s="193">
        <f>VLOOKUP(B35,'Общая таблица'!A:D,4,0)</f>
        <v>168090</v>
      </c>
      <c r="M35" s="195" t="str">
        <f>VLOOKUP(B35,'Общая таблица'!A:H,8,0)</f>
        <v>B</v>
      </c>
      <c r="N35" s="220"/>
    </row>
    <row r="36" spans="1:14" s="200" customFormat="1" ht="30.75" thickBot="1" x14ac:dyDescent="0.3">
      <c r="A36" s="381"/>
      <c r="B36" s="250" t="s">
        <v>154</v>
      </c>
      <c r="C36" s="239" t="s">
        <v>156</v>
      </c>
      <c r="D36" s="240" t="s">
        <v>1150</v>
      </c>
      <c r="E36" s="267" t="str">
        <f>VLOOKUP(B36,'Общая таблица'!A:E,5,0)</f>
        <v>BEST</v>
      </c>
      <c r="F36" s="241">
        <v>900</v>
      </c>
      <c r="G36" s="253" t="s">
        <v>1164</v>
      </c>
      <c r="H36" s="243" t="s">
        <v>1377</v>
      </c>
      <c r="I36" s="242" t="s">
        <v>1175</v>
      </c>
      <c r="J36" s="242" t="s">
        <v>1158</v>
      </c>
      <c r="K36" s="242" t="s">
        <v>1144</v>
      </c>
      <c r="L36" s="246">
        <f>VLOOKUP(B36,'Общая таблица'!A:D,4,0)</f>
        <v>245690</v>
      </c>
      <c r="M36" s="195" t="str">
        <f>VLOOKUP(B36,'Общая таблица'!A:H,8,0)</f>
        <v>O</v>
      </c>
      <c r="N36" s="220"/>
    </row>
  </sheetData>
  <sheetCalcPr fullCalcOnLoad="1"/>
  <sheetProtection selectLockedCells="1" selectUnlockedCells="1"/>
  <mergeCells count="6">
    <mergeCell ref="C1:C5"/>
    <mergeCell ref="A8:A9"/>
    <mergeCell ref="A25:A27"/>
    <mergeCell ref="A28:A31"/>
    <mergeCell ref="A32:A33"/>
    <mergeCell ref="A34:A36"/>
  </mergeCells>
  <hyperlinks>
    <hyperlink ref="A5" location="Оглавление!A1" display="Вернуться к оглавлению"/>
  </hyperlinks>
  <pageMargins left="0.39374999999999999" right="0.39374999999999999" top="0.39374999999999999" bottom="0.39374999999999999" header="0.51180555555555551" footer="0.51180555555555551"/>
  <pageSetup paperSize="9" firstPageNumber="0" fitToHeight="38" orientation="portrait" horizontalDpi="3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1"/>
    <pageSetUpPr fitToPage="1"/>
  </sheetPr>
  <dimension ref="A1:M40"/>
  <sheetViews>
    <sheetView zoomScaleNormal="100" workbookViewId="0">
      <pane ySplit="7" topLeftCell="A8" activePane="bottomLeft" state="frozen"/>
      <selection pane="bottomLeft"/>
    </sheetView>
  </sheetViews>
  <sheetFormatPr defaultColWidth="9.28515625" defaultRowHeight="15.75" x14ac:dyDescent="0.25"/>
  <cols>
    <col min="1" max="1" width="26" style="12" customWidth="1"/>
    <col min="2" max="2" width="15.7109375" style="139" customWidth="1"/>
    <col min="3" max="3" width="62.5703125" style="140" customWidth="1"/>
    <col min="4" max="5" width="15.28515625" style="141" customWidth="1"/>
    <col min="6" max="6" width="7.7109375" style="139" customWidth="1"/>
    <col min="7" max="7" width="14.28515625" style="142" customWidth="1"/>
    <col min="8" max="8" width="10.7109375" style="143" customWidth="1"/>
    <col min="9" max="9" width="9" style="144" customWidth="1"/>
    <col min="10" max="10" width="14.42578125" style="144" customWidth="1"/>
    <col min="11" max="11" width="13.28515625" style="144" customWidth="1"/>
    <col min="12" max="12" width="16.42578125" style="145" customWidth="1"/>
    <col min="13" max="16384" width="9.28515625" style="12"/>
  </cols>
  <sheetData>
    <row r="1" spans="1:13" s="154" customFormat="1" ht="20.65" customHeight="1" x14ac:dyDescent="0.25">
      <c r="A1" s="11"/>
      <c r="B1" s="11"/>
      <c r="C1" s="374"/>
      <c r="D1" s="147"/>
      <c r="E1" s="147"/>
      <c r="F1" s="148"/>
      <c r="G1" s="149"/>
      <c r="H1" s="150"/>
      <c r="I1" s="151"/>
      <c r="J1" s="151"/>
      <c r="K1" s="152"/>
      <c r="L1" s="153"/>
    </row>
    <row r="2" spans="1:13" ht="16.899999999999999" customHeight="1" x14ac:dyDescent="0.25">
      <c r="A2" s="11"/>
      <c r="B2" s="12"/>
      <c r="C2" s="374"/>
      <c r="D2" s="156"/>
      <c r="E2" s="156"/>
      <c r="F2" s="157"/>
      <c r="G2" s="158"/>
      <c r="H2" s="159"/>
      <c r="I2" s="160"/>
      <c r="J2" s="160"/>
      <c r="K2" s="160"/>
      <c r="L2" s="160"/>
    </row>
    <row r="3" spans="1:13" ht="15.6" customHeight="1" x14ac:dyDescent="0.25">
      <c r="A3" s="11"/>
      <c r="B3" s="11"/>
      <c r="C3" s="374"/>
      <c r="D3" s="163"/>
      <c r="E3" s="163"/>
      <c r="F3" s="164"/>
      <c r="G3" s="158"/>
      <c r="H3" s="165"/>
      <c r="I3" s="165"/>
      <c r="J3" s="165"/>
      <c r="K3" s="160"/>
      <c r="L3" s="160"/>
    </row>
    <row r="4" spans="1:13" s="154" customFormat="1" ht="15.6" customHeight="1" x14ac:dyDescent="0.25">
      <c r="A4" s="11"/>
      <c r="B4" s="11"/>
      <c r="C4" s="374"/>
      <c r="D4" s="166"/>
      <c r="E4" s="166"/>
      <c r="F4" s="167"/>
      <c r="G4" s="168"/>
      <c r="H4" s="169"/>
      <c r="I4" s="169"/>
      <c r="J4" s="169"/>
      <c r="K4" s="173"/>
      <c r="L4" s="153"/>
    </row>
    <row r="5" spans="1:13" s="154" customFormat="1" ht="19.149999999999999" customHeight="1" x14ac:dyDescent="0.25">
      <c r="A5" s="13" t="s">
        <v>21</v>
      </c>
      <c r="B5" s="14"/>
      <c r="C5" s="374"/>
      <c r="D5" s="170"/>
      <c r="E5" s="170"/>
      <c r="F5" s="171"/>
      <c r="G5" s="172"/>
      <c r="H5" s="173"/>
      <c r="I5" s="173"/>
      <c r="J5" s="173"/>
      <c r="K5" s="173"/>
      <c r="L5" s="153"/>
    </row>
    <row r="6" spans="1:13" x14ac:dyDescent="0.25">
      <c r="A6" s="15" t="s">
        <v>1003</v>
      </c>
      <c r="L6" s="174"/>
    </row>
    <row r="7" spans="1:13" ht="63.95" customHeight="1" x14ac:dyDescent="0.2">
      <c r="A7" s="125" t="s">
        <v>1067</v>
      </c>
      <c r="B7" s="125" t="s">
        <v>1130</v>
      </c>
      <c r="C7" s="125" t="s">
        <v>25</v>
      </c>
      <c r="D7" s="125" t="s">
        <v>1131</v>
      </c>
      <c r="E7" s="125" t="s">
        <v>1132</v>
      </c>
      <c r="F7" s="125" t="s">
        <v>1133</v>
      </c>
      <c r="G7" s="125" t="s">
        <v>1134</v>
      </c>
      <c r="H7" s="125" t="s">
        <v>1135</v>
      </c>
      <c r="I7" s="125" t="s">
        <v>1136</v>
      </c>
      <c r="J7" s="125" t="s">
        <v>1137</v>
      </c>
      <c r="K7" s="125" t="s">
        <v>1138</v>
      </c>
      <c r="L7" s="125" t="s">
        <v>26</v>
      </c>
      <c r="M7" s="19" t="s">
        <v>30</v>
      </c>
    </row>
    <row r="8" spans="1:13" ht="105" customHeight="1" x14ac:dyDescent="0.2">
      <c r="A8" s="268"/>
      <c r="B8" s="184" t="s">
        <v>613</v>
      </c>
      <c r="C8" s="203" t="s">
        <v>615</v>
      </c>
      <c r="D8" s="186" t="s">
        <v>1139</v>
      </c>
      <c r="E8" s="187" t="s">
        <v>34</v>
      </c>
      <c r="F8" s="188">
        <v>450</v>
      </c>
      <c r="G8" s="198" t="s">
        <v>1247</v>
      </c>
      <c r="H8" s="269">
        <v>720</v>
      </c>
      <c r="I8" s="191" t="s">
        <v>1166</v>
      </c>
      <c r="J8" s="269" t="s">
        <v>1378</v>
      </c>
      <c r="K8" s="269" t="s">
        <v>1379</v>
      </c>
      <c r="L8" s="193">
        <v>49990</v>
      </c>
      <c r="M8" s="195" t="str">
        <f>VLOOKUP(B8,'Общая таблица'!A:H,8,0)</f>
        <v>D</v>
      </c>
    </row>
    <row r="9" spans="1:13" ht="75" customHeight="1" x14ac:dyDescent="0.2">
      <c r="A9" s="270"/>
      <c r="B9" s="184" t="s">
        <v>616</v>
      </c>
      <c r="C9" s="203" t="s">
        <v>618</v>
      </c>
      <c r="D9" s="186" t="s">
        <v>1139</v>
      </c>
      <c r="E9" s="187" t="s">
        <v>34</v>
      </c>
      <c r="F9" s="188">
        <v>450</v>
      </c>
      <c r="G9" s="198" t="s">
        <v>1251</v>
      </c>
      <c r="H9" s="269">
        <v>720</v>
      </c>
      <c r="I9" s="191" t="s">
        <v>1166</v>
      </c>
      <c r="J9" s="269" t="s">
        <v>1378</v>
      </c>
      <c r="K9" s="269" t="s">
        <v>1379</v>
      </c>
      <c r="L9" s="193">
        <f>VLOOKUP(B9,'Общая таблица'!A:D,4,0)</f>
        <v>92390</v>
      </c>
      <c r="M9" s="195" t="str">
        <f>VLOOKUP(B9,'Общая таблица'!A:H,8,0)</f>
        <v>D</v>
      </c>
    </row>
    <row r="10" spans="1:13" ht="70.5" customHeight="1" x14ac:dyDescent="0.2">
      <c r="A10" s="270"/>
      <c r="B10" s="184" t="s">
        <v>619</v>
      </c>
      <c r="C10" s="203" t="s">
        <v>621</v>
      </c>
      <c r="D10" s="186" t="s">
        <v>1139</v>
      </c>
      <c r="E10" s="187" t="s">
        <v>34</v>
      </c>
      <c r="F10" s="188">
        <v>450</v>
      </c>
      <c r="G10" s="198" t="s">
        <v>1253</v>
      </c>
      <c r="H10" s="269">
        <v>720</v>
      </c>
      <c r="I10" s="191" t="s">
        <v>1166</v>
      </c>
      <c r="J10" s="269" t="s">
        <v>1378</v>
      </c>
      <c r="K10" s="269" t="s">
        <v>1379</v>
      </c>
      <c r="L10" s="193">
        <f>VLOOKUP(B10,'Общая таблица'!A:D,4,0)</f>
        <v>92390</v>
      </c>
      <c r="M10" s="195" t="str">
        <f>VLOOKUP(B10,'Общая таблица'!A:H,8,0)</f>
        <v>D</v>
      </c>
    </row>
    <row r="11" spans="1:13" ht="88.5" customHeight="1" x14ac:dyDescent="0.2">
      <c r="A11" s="217"/>
      <c r="B11" s="184" t="s">
        <v>622</v>
      </c>
      <c r="C11" s="203" t="s">
        <v>624</v>
      </c>
      <c r="D11" s="186" t="s">
        <v>1139</v>
      </c>
      <c r="E11" s="187" t="s">
        <v>34</v>
      </c>
      <c r="F11" s="188">
        <v>450</v>
      </c>
      <c r="G11" s="198" t="s">
        <v>1380</v>
      </c>
      <c r="H11" s="269">
        <v>720</v>
      </c>
      <c r="I11" s="191" t="s">
        <v>1166</v>
      </c>
      <c r="J11" s="269" t="s">
        <v>1378</v>
      </c>
      <c r="K11" s="269" t="s">
        <v>1379</v>
      </c>
      <c r="L11" s="193">
        <f>VLOOKUP(B11,'Общая таблица'!A:D,4,0)</f>
        <v>92390</v>
      </c>
      <c r="M11" s="195" t="str">
        <f>VLOOKUP(B11,'Общая таблица'!A:H,8,0)</f>
        <v>D</v>
      </c>
    </row>
    <row r="12" spans="1:13" ht="88.5" customHeight="1" x14ac:dyDescent="0.2">
      <c r="A12" s="196"/>
      <c r="B12" s="184" t="s">
        <v>652</v>
      </c>
      <c r="C12" s="185" t="s">
        <v>1381</v>
      </c>
      <c r="D12" s="187" t="s">
        <v>1150</v>
      </c>
      <c r="E12" s="187" t="str">
        <f>VLOOKUP(B12,'Общая таблица'!A:E,5,0)</f>
        <v>BEST</v>
      </c>
      <c r="F12" s="202" t="s">
        <v>1382</v>
      </c>
      <c r="G12" s="198" t="s">
        <v>1244</v>
      </c>
      <c r="H12" s="199" t="s">
        <v>1305</v>
      </c>
      <c r="I12" s="191" t="s">
        <v>1233</v>
      </c>
      <c r="J12" s="191" t="s">
        <v>1158</v>
      </c>
      <c r="K12" s="191" t="s">
        <v>1338</v>
      </c>
      <c r="L12" s="193">
        <f>VLOOKUP(B12,'Общая таблица'!A:D,4,0)</f>
        <v>443490</v>
      </c>
      <c r="M12" s="195" t="str">
        <f>VLOOKUP(B12,'Общая таблица'!A:H,8,0)</f>
        <v>O</v>
      </c>
    </row>
    <row r="13" spans="1:13" ht="96" customHeight="1" x14ac:dyDescent="0.2">
      <c r="A13" s="205"/>
      <c r="B13" s="184" t="s">
        <v>46</v>
      </c>
      <c r="C13" s="203" t="s">
        <v>1383</v>
      </c>
      <c r="D13" s="187" t="s">
        <v>1145</v>
      </c>
      <c r="E13" s="187" t="s">
        <v>34</v>
      </c>
      <c r="F13" s="197">
        <v>600</v>
      </c>
      <c r="G13" s="271" t="s">
        <v>1384</v>
      </c>
      <c r="H13" s="199" t="s">
        <v>1385</v>
      </c>
      <c r="I13" s="191" t="s">
        <v>1386</v>
      </c>
      <c r="J13" s="201" t="s">
        <v>1387</v>
      </c>
      <c r="K13" s="191" t="s">
        <v>1144</v>
      </c>
      <c r="L13" s="193">
        <f>VLOOKUP(B13,'Общая таблица'!A:D,4,0)</f>
        <v>424990</v>
      </c>
      <c r="M13" s="195" t="str">
        <f>VLOOKUP(B13,'Общая таблица'!A:H,8,0)</f>
        <v>C</v>
      </c>
    </row>
    <row r="14" spans="1:13" ht="96" customHeight="1" x14ac:dyDescent="0.2">
      <c r="A14" s="205"/>
      <c r="B14" s="184" t="s">
        <v>65</v>
      </c>
      <c r="C14" s="203" t="s">
        <v>67</v>
      </c>
      <c r="D14" s="187" t="s">
        <v>1150</v>
      </c>
      <c r="E14" s="187" t="s">
        <v>34</v>
      </c>
      <c r="F14" s="197">
        <v>693</v>
      </c>
      <c r="G14" s="198" t="s">
        <v>1388</v>
      </c>
      <c r="H14" s="199" t="s">
        <v>1389</v>
      </c>
      <c r="I14" s="191" t="s">
        <v>1199</v>
      </c>
      <c r="J14" s="201" t="s">
        <v>1390</v>
      </c>
      <c r="K14" s="191" t="s">
        <v>1144</v>
      </c>
      <c r="L14" s="193">
        <f>VLOOKUP(B14,'Общая таблица'!A:D,4,0)</f>
        <v>406490</v>
      </c>
      <c r="M14" s="195" t="str">
        <f>VLOOKUP(B14,'Общая таблица'!A:H,8,0)</f>
        <v>O</v>
      </c>
    </row>
    <row r="15" spans="1:13" ht="96" customHeight="1" x14ac:dyDescent="0.2">
      <c r="A15" s="205"/>
      <c r="B15" s="184" t="s">
        <v>68</v>
      </c>
      <c r="C15" s="203" t="s">
        <v>70</v>
      </c>
      <c r="D15" s="187" t="s">
        <v>1150</v>
      </c>
      <c r="E15" s="187" t="s">
        <v>34</v>
      </c>
      <c r="F15" s="197">
        <v>693</v>
      </c>
      <c r="G15" s="198" t="s">
        <v>1391</v>
      </c>
      <c r="H15" s="199" t="s">
        <v>1389</v>
      </c>
      <c r="I15" s="191" t="s">
        <v>1199</v>
      </c>
      <c r="J15" s="201" t="s">
        <v>1390</v>
      </c>
      <c r="K15" s="191" t="s">
        <v>1144</v>
      </c>
      <c r="L15" s="193">
        <f>VLOOKUP(B15,'Общая таблица'!A:D,4,0)</f>
        <v>406490</v>
      </c>
      <c r="M15" s="195" t="str">
        <f>VLOOKUP(B15,'Общая таблица'!A:H,8,0)</f>
        <v>O</v>
      </c>
    </row>
    <row r="16" spans="1:13" ht="96" customHeight="1" x14ac:dyDescent="0.2">
      <c r="A16" s="205"/>
      <c r="B16" s="184" t="s">
        <v>59</v>
      </c>
      <c r="C16" s="203" t="s">
        <v>61</v>
      </c>
      <c r="D16" s="187" t="s">
        <v>1150</v>
      </c>
      <c r="E16" s="187" t="s">
        <v>34</v>
      </c>
      <c r="F16" s="197">
        <v>693</v>
      </c>
      <c r="G16" s="198" t="s">
        <v>1388</v>
      </c>
      <c r="H16" s="199" t="s">
        <v>1389</v>
      </c>
      <c r="I16" s="191" t="s">
        <v>1199</v>
      </c>
      <c r="J16" s="201" t="s">
        <v>1390</v>
      </c>
      <c r="K16" s="191" t="s">
        <v>1144</v>
      </c>
      <c r="L16" s="193">
        <f>VLOOKUP(B16,'Общая таблица'!A:D,4,0)</f>
        <v>319690</v>
      </c>
      <c r="M16" s="195" t="str">
        <f>VLOOKUP(B16,'Общая таблица'!A:H,8,0)</f>
        <v>O</v>
      </c>
    </row>
    <row r="17" spans="1:13" ht="96" customHeight="1" x14ac:dyDescent="0.2">
      <c r="A17" s="205"/>
      <c r="B17" s="184" t="s">
        <v>62</v>
      </c>
      <c r="C17" s="203" t="s">
        <v>64</v>
      </c>
      <c r="D17" s="187" t="s">
        <v>1150</v>
      </c>
      <c r="E17" s="187" t="s">
        <v>34</v>
      </c>
      <c r="F17" s="197">
        <v>693</v>
      </c>
      <c r="G17" s="198" t="s">
        <v>1391</v>
      </c>
      <c r="H17" s="199" t="s">
        <v>1389</v>
      </c>
      <c r="I17" s="191" t="s">
        <v>1199</v>
      </c>
      <c r="J17" s="201" t="s">
        <v>1390</v>
      </c>
      <c r="K17" s="191" t="s">
        <v>1144</v>
      </c>
      <c r="L17" s="193">
        <f>VLOOKUP(B17,'Общая таблица'!A:D,4,0)</f>
        <v>319690</v>
      </c>
      <c r="M17" s="195" t="str">
        <f>VLOOKUP(B17,'Общая таблица'!A:H,8,0)</f>
        <v>O</v>
      </c>
    </row>
    <row r="18" spans="1:13" ht="96" customHeight="1" x14ac:dyDescent="0.2">
      <c r="A18" s="205"/>
      <c r="B18" s="184" t="s">
        <v>80</v>
      </c>
      <c r="C18" s="203" t="s">
        <v>82</v>
      </c>
      <c r="D18" s="187" t="s">
        <v>1150</v>
      </c>
      <c r="E18" s="187" t="s">
        <v>34</v>
      </c>
      <c r="F18" s="197">
        <v>600</v>
      </c>
      <c r="G18" s="198" t="s">
        <v>1392</v>
      </c>
      <c r="H18" s="199" t="s">
        <v>1389</v>
      </c>
      <c r="I18" s="191" t="s">
        <v>1199</v>
      </c>
      <c r="J18" s="201" t="s">
        <v>1390</v>
      </c>
      <c r="K18" s="201" t="s">
        <v>1393</v>
      </c>
      <c r="L18" s="193">
        <f>VLOOKUP(B18,'Общая таблица'!A:D,4,0)</f>
        <v>338090</v>
      </c>
      <c r="M18" s="195" t="str">
        <f>VLOOKUP(B18,'Общая таблица'!A:H,8,0)</f>
        <v>O</v>
      </c>
    </row>
    <row r="19" spans="1:13" ht="96" customHeight="1" x14ac:dyDescent="0.2">
      <c r="A19" s="205"/>
      <c r="B19" s="184" t="s">
        <v>83</v>
      </c>
      <c r="C19" s="203" t="s">
        <v>85</v>
      </c>
      <c r="D19" s="187" t="s">
        <v>1150</v>
      </c>
      <c r="E19" s="187" t="s">
        <v>34</v>
      </c>
      <c r="F19" s="197">
        <v>600</v>
      </c>
      <c r="G19" s="198" t="s">
        <v>1394</v>
      </c>
      <c r="H19" s="199" t="s">
        <v>1389</v>
      </c>
      <c r="I19" s="191" t="s">
        <v>1199</v>
      </c>
      <c r="J19" s="201" t="s">
        <v>1390</v>
      </c>
      <c r="K19" s="201" t="s">
        <v>1393</v>
      </c>
      <c r="L19" s="193">
        <f>VLOOKUP(B19,'Общая таблица'!A:D,4,0)</f>
        <v>338090</v>
      </c>
      <c r="M19" s="195" t="str">
        <f>VLOOKUP(B19,'Общая таблица'!A:H,8,0)</f>
        <v>O</v>
      </c>
    </row>
    <row r="20" spans="1:13" ht="96" customHeight="1" x14ac:dyDescent="0.2">
      <c r="A20" s="205"/>
      <c r="B20" s="184" t="s">
        <v>77</v>
      </c>
      <c r="C20" s="203" t="s">
        <v>79</v>
      </c>
      <c r="D20" s="187" t="s">
        <v>1150</v>
      </c>
      <c r="E20" s="187" t="s">
        <v>34</v>
      </c>
      <c r="F20" s="197">
        <v>600</v>
      </c>
      <c r="G20" s="198" t="s">
        <v>1392</v>
      </c>
      <c r="H20" s="199" t="s">
        <v>1389</v>
      </c>
      <c r="I20" s="191" t="s">
        <v>1199</v>
      </c>
      <c r="J20" s="201" t="s">
        <v>1390</v>
      </c>
      <c r="K20" s="201" t="s">
        <v>1393</v>
      </c>
      <c r="L20" s="193">
        <f>VLOOKUP(B20,'Общая таблица'!A:D,4,0)</f>
        <v>264190</v>
      </c>
      <c r="M20" s="195" t="str">
        <f>VLOOKUP(B20,'Общая таблица'!A:H,8,0)</f>
        <v>O</v>
      </c>
    </row>
    <row r="21" spans="1:13" ht="96" customHeight="1" x14ac:dyDescent="0.2">
      <c r="A21" s="205"/>
      <c r="B21" s="184" t="s">
        <v>86</v>
      </c>
      <c r="C21" s="203" t="s">
        <v>88</v>
      </c>
      <c r="D21" s="187" t="s">
        <v>1150</v>
      </c>
      <c r="E21" s="187" t="s">
        <v>34</v>
      </c>
      <c r="F21" s="197">
        <v>600</v>
      </c>
      <c r="G21" s="198" t="s">
        <v>1394</v>
      </c>
      <c r="H21" s="199" t="s">
        <v>1389</v>
      </c>
      <c r="I21" s="191" t="s">
        <v>1199</v>
      </c>
      <c r="J21" s="201" t="s">
        <v>1390</v>
      </c>
      <c r="K21" s="201" t="s">
        <v>1393</v>
      </c>
      <c r="L21" s="193">
        <f>VLOOKUP(B21,'Общая таблица'!A:D,4,0)</f>
        <v>264190</v>
      </c>
      <c r="M21" s="195" t="str">
        <f>VLOOKUP(B21,'Общая таблица'!A:H,8,0)</f>
        <v>O</v>
      </c>
    </row>
    <row r="22" spans="1:13" ht="96" customHeight="1" x14ac:dyDescent="0.2">
      <c r="A22" s="205"/>
      <c r="B22" s="184" t="s">
        <v>330</v>
      </c>
      <c r="C22" s="203" t="s">
        <v>332</v>
      </c>
      <c r="D22" s="187" t="s">
        <v>1150</v>
      </c>
      <c r="E22" s="187" t="s">
        <v>34</v>
      </c>
      <c r="F22" s="197">
        <v>693</v>
      </c>
      <c r="G22" s="198" t="s">
        <v>1395</v>
      </c>
      <c r="H22" s="199" t="s">
        <v>1389</v>
      </c>
      <c r="I22" s="191" t="s">
        <v>1199</v>
      </c>
      <c r="J22" s="201" t="s">
        <v>1390</v>
      </c>
      <c r="K22" s="201" t="s">
        <v>1393</v>
      </c>
      <c r="L22" s="193">
        <f>VLOOKUP(B22,'Общая таблица'!A:D,4,0)</f>
        <v>443490</v>
      </c>
      <c r="M22" s="195" t="str">
        <f>VLOOKUP(B22,'Общая таблица'!A:H,8,0)</f>
        <v>O</v>
      </c>
    </row>
    <row r="23" spans="1:13" ht="96" customHeight="1" x14ac:dyDescent="0.2">
      <c r="A23" s="205"/>
      <c r="B23" s="184" t="s">
        <v>327</v>
      </c>
      <c r="C23" s="203" t="s">
        <v>329</v>
      </c>
      <c r="D23" s="187" t="s">
        <v>1150</v>
      </c>
      <c r="E23" s="187" t="s">
        <v>34</v>
      </c>
      <c r="F23" s="197">
        <v>693</v>
      </c>
      <c r="G23" s="198" t="s">
        <v>1396</v>
      </c>
      <c r="H23" s="199" t="s">
        <v>1389</v>
      </c>
      <c r="I23" s="191" t="s">
        <v>1199</v>
      </c>
      <c r="J23" s="201" t="s">
        <v>1390</v>
      </c>
      <c r="K23" s="201" t="s">
        <v>1393</v>
      </c>
      <c r="L23" s="193">
        <f>VLOOKUP(B23,'Общая таблица'!A:D,4,0)</f>
        <v>443490</v>
      </c>
      <c r="M23" s="195" t="str">
        <f>VLOOKUP(B23,'Общая таблица'!A:H,8,0)</f>
        <v>O</v>
      </c>
    </row>
    <row r="24" spans="1:13" ht="96" customHeight="1" x14ac:dyDescent="0.2">
      <c r="A24" s="205"/>
      <c r="B24" s="184" t="s">
        <v>333</v>
      </c>
      <c r="C24" s="203" t="s">
        <v>335</v>
      </c>
      <c r="D24" s="187" t="s">
        <v>1150</v>
      </c>
      <c r="E24" s="187" t="s">
        <v>34</v>
      </c>
      <c r="F24" s="197">
        <v>693</v>
      </c>
      <c r="G24" s="198" t="s">
        <v>1395</v>
      </c>
      <c r="H24" s="199" t="s">
        <v>1389</v>
      </c>
      <c r="I24" s="191" t="s">
        <v>1199</v>
      </c>
      <c r="J24" s="201" t="s">
        <v>1390</v>
      </c>
      <c r="K24" s="201" t="s">
        <v>1393</v>
      </c>
      <c r="L24" s="193">
        <f>VLOOKUP(B24,'Общая таблица'!A:D,4,0)</f>
        <v>389890</v>
      </c>
      <c r="M24" s="195" t="str">
        <f>VLOOKUP(B24,'Общая таблица'!A:H,8,0)</f>
        <v>O</v>
      </c>
    </row>
    <row r="25" spans="1:13" ht="96" customHeight="1" x14ac:dyDescent="0.2">
      <c r="A25" s="205"/>
      <c r="B25" s="184" t="s">
        <v>324</v>
      </c>
      <c r="C25" s="203" t="s">
        <v>326</v>
      </c>
      <c r="D25" s="187" t="s">
        <v>1150</v>
      </c>
      <c r="E25" s="187" t="s">
        <v>34</v>
      </c>
      <c r="F25" s="197">
        <v>693</v>
      </c>
      <c r="G25" s="198" t="s">
        <v>1396</v>
      </c>
      <c r="H25" s="199" t="s">
        <v>1389</v>
      </c>
      <c r="I25" s="191" t="s">
        <v>1199</v>
      </c>
      <c r="J25" s="201" t="s">
        <v>1390</v>
      </c>
      <c r="K25" s="201" t="s">
        <v>1393</v>
      </c>
      <c r="L25" s="193">
        <f>VLOOKUP(B25,'Общая таблица'!A:D,4,0)</f>
        <v>389890</v>
      </c>
      <c r="M25" s="195" t="str">
        <f>VLOOKUP(B25,'Общая таблица'!A:H,8,0)</f>
        <v>O</v>
      </c>
    </row>
    <row r="26" spans="1:13" ht="96" customHeight="1" x14ac:dyDescent="0.2">
      <c r="A26" s="205"/>
      <c r="B26" s="184" t="s">
        <v>572</v>
      </c>
      <c r="C26" s="203" t="s">
        <v>574</v>
      </c>
      <c r="D26" s="187" t="s">
        <v>1150</v>
      </c>
      <c r="E26" s="187" t="s">
        <v>34</v>
      </c>
      <c r="F26" s="197">
        <v>500</v>
      </c>
      <c r="G26" s="198" t="s">
        <v>1347</v>
      </c>
      <c r="H26" s="199" t="s">
        <v>1389</v>
      </c>
      <c r="I26" s="191" t="s">
        <v>1199</v>
      </c>
      <c r="J26" s="201" t="s">
        <v>1390</v>
      </c>
      <c r="K26" s="201" t="s">
        <v>1393</v>
      </c>
      <c r="L26" s="193">
        <f>VLOOKUP(B26,'Общая таблица'!A:D,4,0)</f>
        <v>249490</v>
      </c>
      <c r="M26" s="195" t="str">
        <f>VLOOKUP(B26,'Общая таблица'!A:H,8,0)</f>
        <v>O</v>
      </c>
    </row>
    <row r="27" spans="1:13" ht="96" customHeight="1" x14ac:dyDescent="0.2">
      <c r="A27" s="205"/>
      <c r="B27" s="184" t="s">
        <v>575</v>
      </c>
      <c r="C27" s="203" t="s">
        <v>577</v>
      </c>
      <c r="D27" s="187" t="s">
        <v>1150</v>
      </c>
      <c r="E27" s="187" t="s">
        <v>34</v>
      </c>
      <c r="F27" s="197">
        <v>500</v>
      </c>
      <c r="G27" s="198" t="s">
        <v>1392</v>
      </c>
      <c r="H27" s="199" t="s">
        <v>1389</v>
      </c>
      <c r="I27" s="191" t="s">
        <v>1199</v>
      </c>
      <c r="J27" s="201" t="s">
        <v>1390</v>
      </c>
      <c r="K27" s="201" t="s">
        <v>1393</v>
      </c>
      <c r="L27" s="193">
        <f>VLOOKUP(B27,'Общая таблица'!A:D,4,0)</f>
        <v>249490</v>
      </c>
      <c r="M27" s="195" t="str">
        <f>VLOOKUP(B27,'Общая таблица'!A:H,8,0)</f>
        <v>O</v>
      </c>
    </row>
    <row r="28" spans="1:13" ht="96" customHeight="1" x14ac:dyDescent="0.2">
      <c r="A28" s="205"/>
      <c r="B28" s="184" t="s">
        <v>578</v>
      </c>
      <c r="C28" s="203" t="s">
        <v>580</v>
      </c>
      <c r="D28" s="187" t="s">
        <v>1150</v>
      </c>
      <c r="E28" s="187" t="s">
        <v>34</v>
      </c>
      <c r="F28" s="197">
        <v>500</v>
      </c>
      <c r="G28" s="198" t="s">
        <v>1347</v>
      </c>
      <c r="H28" s="199" t="s">
        <v>1389</v>
      </c>
      <c r="I28" s="191" t="s">
        <v>1199</v>
      </c>
      <c r="J28" s="201" t="s">
        <v>1390</v>
      </c>
      <c r="K28" s="201" t="s">
        <v>1393</v>
      </c>
      <c r="L28" s="193">
        <f>VLOOKUP(B28,'Общая таблица'!A:D,4,0)</f>
        <v>319690</v>
      </c>
      <c r="M28" s="195" t="str">
        <f>VLOOKUP(B28,'Общая таблица'!A:H,8,0)</f>
        <v>O</v>
      </c>
    </row>
    <row r="29" spans="1:13" ht="96" customHeight="1" x14ac:dyDescent="0.2">
      <c r="A29" s="205"/>
      <c r="B29" s="184" t="s">
        <v>581</v>
      </c>
      <c r="C29" s="203" t="s">
        <v>583</v>
      </c>
      <c r="D29" s="187" t="s">
        <v>1150</v>
      </c>
      <c r="E29" s="187" t="s">
        <v>34</v>
      </c>
      <c r="F29" s="197">
        <v>500</v>
      </c>
      <c r="G29" s="198" t="s">
        <v>1392</v>
      </c>
      <c r="H29" s="199" t="s">
        <v>1389</v>
      </c>
      <c r="I29" s="191" t="s">
        <v>1199</v>
      </c>
      <c r="J29" s="201" t="s">
        <v>1390</v>
      </c>
      <c r="K29" s="201" t="s">
        <v>1393</v>
      </c>
      <c r="L29" s="193">
        <f>VLOOKUP(B29,'Общая таблица'!A:D,4,0)</f>
        <v>319690</v>
      </c>
      <c r="M29" s="195" t="str">
        <f>VLOOKUP(B29,'Общая таблица'!A:H,8,0)</f>
        <v>O</v>
      </c>
    </row>
    <row r="30" spans="1:13" ht="96" customHeight="1" x14ac:dyDescent="0.2">
      <c r="A30" s="205"/>
      <c r="B30" s="184" t="s">
        <v>561</v>
      </c>
      <c r="C30" s="203" t="s">
        <v>1397</v>
      </c>
      <c r="D30" s="187" t="s">
        <v>1150</v>
      </c>
      <c r="E30" s="187" t="s">
        <v>34</v>
      </c>
      <c r="F30" s="197">
        <v>409</v>
      </c>
      <c r="G30" s="198" t="s">
        <v>1371</v>
      </c>
      <c r="H30" s="199" t="s">
        <v>1398</v>
      </c>
      <c r="I30" s="191" t="s">
        <v>1199</v>
      </c>
      <c r="J30" s="201" t="s">
        <v>1387</v>
      </c>
      <c r="K30" s="191" t="s">
        <v>1149</v>
      </c>
      <c r="L30" s="193">
        <f>VLOOKUP(B30,'Общая таблица'!A:D,4,0)</f>
        <v>302990</v>
      </c>
      <c r="M30" s="195" t="str">
        <f>VLOOKUP(B30,'Общая таблица'!A:H,8,0)</f>
        <v>O</v>
      </c>
    </row>
    <row r="31" spans="1:13" ht="96" customHeight="1" x14ac:dyDescent="0.2">
      <c r="A31" s="205"/>
      <c r="B31" s="184" t="s">
        <v>564</v>
      </c>
      <c r="C31" s="203" t="s">
        <v>1399</v>
      </c>
      <c r="D31" s="187" t="s">
        <v>1150</v>
      </c>
      <c r="E31" s="187" t="s">
        <v>34</v>
      </c>
      <c r="F31" s="197">
        <v>409</v>
      </c>
      <c r="G31" s="198" t="s">
        <v>1400</v>
      </c>
      <c r="H31" s="199" t="s">
        <v>1398</v>
      </c>
      <c r="I31" s="191" t="s">
        <v>1199</v>
      </c>
      <c r="J31" s="201" t="s">
        <v>1387</v>
      </c>
      <c r="K31" s="191" t="s">
        <v>1149</v>
      </c>
      <c r="L31" s="193">
        <f>VLOOKUP(B31,'Общая таблица'!A:D,4,0)</f>
        <v>310790</v>
      </c>
      <c r="M31" s="195" t="str">
        <f>VLOOKUP(B31,'Общая таблица'!A:H,8,0)</f>
        <v>E</v>
      </c>
    </row>
    <row r="32" spans="1:13" ht="96" customHeight="1" x14ac:dyDescent="0.2">
      <c r="A32" s="205"/>
      <c r="B32" s="184" t="s">
        <v>634</v>
      </c>
      <c r="C32" s="203" t="s">
        <v>636</v>
      </c>
      <c r="D32" s="187" t="s">
        <v>1145</v>
      </c>
      <c r="E32" s="187" t="s">
        <v>34</v>
      </c>
      <c r="F32" s="197">
        <v>500</v>
      </c>
      <c r="G32" s="198" t="s">
        <v>1146</v>
      </c>
      <c r="H32" s="199" t="s">
        <v>1401</v>
      </c>
      <c r="I32" s="191" t="s">
        <v>1386</v>
      </c>
      <c r="J32" s="201" t="s">
        <v>1387</v>
      </c>
      <c r="K32" s="191" t="s">
        <v>1144</v>
      </c>
      <c r="L32" s="193">
        <f>VLOOKUP(B32,'Общая таблица'!A:D,4,0)</f>
        <v>388090</v>
      </c>
      <c r="M32" s="195" t="str">
        <f>VLOOKUP(B32,'Общая таблица'!A:H,8,0)</f>
        <v>B</v>
      </c>
    </row>
    <row r="33" spans="1:13" ht="96" customHeight="1" x14ac:dyDescent="0.2">
      <c r="A33" s="205"/>
      <c r="B33" s="184" t="s">
        <v>637</v>
      </c>
      <c r="C33" s="203" t="s">
        <v>639</v>
      </c>
      <c r="D33" s="187" t="s">
        <v>1145</v>
      </c>
      <c r="E33" s="187" t="s">
        <v>34</v>
      </c>
      <c r="F33" s="197">
        <v>500</v>
      </c>
      <c r="G33" s="198" t="s">
        <v>1402</v>
      </c>
      <c r="H33" s="199" t="s">
        <v>1401</v>
      </c>
      <c r="I33" s="191" t="s">
        <v>1386</v>
      </c>
      <c r="J33" s="201" t="s">
        <v>1387</v>
      </c>
      <c r="K33" s="191" t="s">
        <v>1144</v>
      </c>
      <c r="L33" s="193">
        <f>VLOOKUP(B33,'Общая таблица'!A:D,4,0)</f>
        <v>509990</v>
      </c>
      <c r="M33" s="195" t="str">
        <f>VLOOKUP(B33,'Общая таблица'!A:H,8,0)</f>
        <v>B</v>
      </c>
    </row>
    <row r="34" spans="1:13" ht="96" customHeight="1" x14ac:dyDescent="0.2">
      <c r="A34" s="205"/>
      <c r="B34" s="184" t="s">
        <v>826</v>
      </c>
      <c r="C34" s="203" t="s">
        <v>1403</v>
      </c>
      <c r="D34" s="187" t="s">
        <v>1145</v>
      </c>
      <c r="E34" s="187" t="s">
        <v>34</v>
      </c>
      <c r="F34" s="197">
        <v>400</v>
      </c>
      <c r="G34" s="198" t="s">
        <v>1146</v>
      </c>
      <c r="H34" s="199" t="s">
        <v>1401</v>
      </c>
      <c r="I34" s="191" t="s">
        <v>1386</v>
      </c>
      <c r="J34" s="201" t="s">
        <v>1387</v>
      </c>
      <c r="K34" s="191" t="s">
        <v>1144</v>
      </c>
      <c r="L34" s="193">
        <f>VLOOKUP(B34,'Общая таблица'!A:D,4,0)</f>
        <v>258190</v>
      </c>
      <c r="M34" s="195" t="str">
        <f>VLOOKUP(B34,'Общая таблица'!A:H,8,0)</f>
        <v>C</v>
      </c>
    </row>
    <row r="35" spans="1:13" ht="96" customHeight="1" x14ac:dyDescent="0.2">
      <c r="A35" s="205"/>
      <c r="B35" s="184" t="s">
        <v>802</v>
      </c>
      <c r="C35" s="203" t="s">
        <v>804</v>
      </c>
      <c r="D35" s="187" t="s">
        <v>1145</v>
      </c>
      <c r="E35" s="187" t="s">
        <v>34</v>
      </c>
      <c r="F35" s="197">
        <v>518</v>
      </c>
      <c r="G35" s="198" t="s">
        <v>1371</v>
      </c>
      <c r="H35" s="199" t="s">
        <v>1401</v>
      </c>
      <c r="I35" s="191" t="s">
        <v>1386</v>
      </c>
      <c r="J35" s="201" t="s">
        <v>1387</v>
      </c>
      <c r="K35" s="191" t="s">
        <v>1404</v>
      </c>
      <c r="L35" s="193">
        <f>VLOOKUP(B35,'Общая таблица'!A:D,4,0)</f>
        <v>257990</v>
      </c>
      <c r="M35" s="195" t="str">
        <f>VLOOKUP(B35,'Общая таблица'!A:H,8,0)</f>
        <v>E</v>
      </c>
    </row>
    <row r="36" spans="1:13" ht="96" customHeight="1" x14ac:dyDescent="0.2">
      <c r="A36" s="205"/>
      <c r="B36" s="184" t="s">
        <v>558</v>
      </c>
      <c r="C36" s="203" t="s">
        <v>560</v>
      </c>
      <c r="D36" s="187" t="s">
        <v>1150</v>
      </c>
      <c r="E36" s="187" t="s">
        <v>34</v>
      </c>
      <c r="F36" s="197">
        <v>530</v>
      </c>
      <c r="G36" s="198" t="s">
        <v>1405</v>
      </c>
      <c r="H36" s="199" t="s">
        <v>1401</v>
      </c>
      <c r="I36" s="191" t="s">
        <v>1386</v>
      </c>
      <c r="J36" s="201" t="s">
        <v>1387</v>
      </c>
      <c r="K36" s="191" t="s">
        <v>1404</v>
      </c>
      <c r="L36" s="193">
        <f>VLOOKUP(B36,'Общая таблица'!A:D,4,0)</f>
        <v>585790</v>
      </c>
      <c r="M36" s="195" t="str">
        <f>VLOOKUP(B36,'Общая таблица'!A:H,8,0)</f>
        <v>C</v>
      </c>
    </row>
    <row r="37" spans="1:13" ht="96" customHeight="1" x14ac:dyDescent="0.2">
      <c r="A37" s="381"/>
      <c r="B37" s="184" t="s">
        <v>567</v>
      </c>
      <c r="C37" s="203" t="s">
        <v>569</v>
      </c>
      <c r="D37" s="187" t="s">
        <v>1145</v>
      </c>
      <c r="E37" s="187" t="s">
        <v>34</v>
      </c>
      <c r="F37" s="197">
        <v>860</v>
      </c>
      <c r="G37" s="198" t="s">
        <v>1405</v>
      </c>
      <c r="H37" s="199" t="s">
        <v>1401</v>
      </c>
      <c r="I37" s="191" t="s">
        <v>1386</v>
      </c>
      <c r="J37" s="201" t="s">
        <v>1387</v>
      </c>
      <c r="K37" s="191" t="s">
        <v>1404</v>
      </c>
      <c r="L37" s="193">
        <f>VLOOKUP(B37,'Общая таблица'!A:D,4,0)</f>
        <v>287990</v>
      </c>
      <c r="M37" s="195" t="str">
        <f>VLOOKUP(B37,'Общая таблица'!A:H,8,0)</f>
        <v>E</v>
      </c>
    </row>
    <row r="38" spans="1:13" ht="96" customHeight="1" x14ac:dyDescent="0.2">
      <c r="A38" s="381"/>
      <c r="B38" s="250" t="s">
        <v>570</v>
      </c>
      <c r="C38" s="239" t="s">
        <v>571</v>
      </c>
      <c r="D38" s="240" t="s">
        <v>1145</v>
      </c>
      <c r="E38" s="240" t="s">
        <v>34</v>
      </c>
      <c r="F38" s="241">
        <v>860</v>
      </c>
      <c r="G38" s="253" t="s">
        <v>1405</v>
      </c>
      <c r="H38" s="243" t="s">
        <v>1401</v>
      </c>
      <c r="I38" s="242" t="s">
        <v>1386</v>
      </c>
      <c r="J38" s="272" t="s">
        <v>1387</v>
      </c>
      <c r="K38" s="242" t="s">
        <v>1404</v>
      </c>
      <c r="L38" s="246">
        <f>VLOOKUP(B38,'Общая таблица'!A:D,4,0)</f>
        <v>491490</v>
      </c>
      <c r="M38" s="195" t="str">
        <f>VLOOKUP(B38,'Общая таблица'!A:H,8,0)</f>
        <v>C</v>
      </c>
    </row>
    <row r="40" spans="1:13" s="273" customFormat="1" x14ac:dyDescent="0.25">
      <c r="B40" s="274"/>
      <c r="C40" s="275"/>
      <c r="D40" s="276"/>
      <c r="E40" s="276"/>
      <c r="F40" s="277"/>
      <c r="G40" s="278"/>
      <c r="H40" s="279"/>
      <c r="I40" s="280"/>
      <c r="J40" s="280"/>
      <c r="K40" s="281"/>
    </row>
  </sheetData>
  <sheetCalcPr fullCalcOnLoad="1"/>
  <sheetProtection selectLockedCells="1" selectUnlockedCells="1"/>
  <mergeCells count="2">
    <mergeCell ref="C1:C5"/>
    <mergeCell ref="A37:A38"/>
  </mergeCells>
  <hyperlinks>
    <hyperlink ref="A5" location="Оглавление!A1" display="Вернуться к оглавлению"/>
  </hyperlinks>
  <pageMargins left="0.39374999999999999" right="0.39374999999999999" top="0.39374999999999999" bottom="0.39374999999999999" header="0.51180555555555551" footer="0.51180555555555551"/>
  <pageSetup paperSize="9" firstPageNumber="0" fitToHeight="38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13</vt:i4>
      </vt:variant>
    </vt:vector>
  </HeadingPairs>
  <TitlesOfParts>
    <vt:vector size="28" baseType="lpstr">
      <vt:lpstr>Оглавление</vt:lpstr>
      <vt:lpstr>Общая таблица</vt:lpstr>
      <vt:lpstr>Заказ</vt:lpstr>
      <vt:lpstr>Избранный ассортимент</vt:lpstr>
      <vt:lpstr>Встраиваемые в шкаф</vt:lpstr>
      <vt:lpstr>Настенные</vt:lpstr>
      <vt:lpstr>Встраиваемые в потолок и стол.</vt:lpstr>
      <vt:lpstr>Островные</vt:lpstr>
      <vt:lpstr>Островные Up&amp;Down</vt:lpstr>
      <vt:lpstr>Угловые</vt:lpstr>
      <vt:lpstr>Варочные поверхности</vt:lpstr>
      <vt:lpstr>SPECIAL</vt:lpstr>
      <vt:lpstr>Аксессуары</vt:lpstr>
      <vt:lpstr>Снятые с производства</vt:lpstr>
      <vt:lpstr>Соответствие угольных фильтров</vt:lpstr>
      <vt:lpstr>SPECIAL!_xlnm._FilterDatabase</vt:lpstr>
      <vt:lpstr>Аксессуары!_xlnm._FilterDatabase</vt:lpstr>
      <vt:lpstr>'Варочные поверхности'!_xlnm._FilterDatabase</vt:lpstr>
      <vt:lpstr>'Встраиваемые в потолок и стол.'!_xlnm._FilterDatabase</vt:lpstr>
      <vt:lpstr>'Встраиваемые в шкаф'!_xlnm._FilterDatabase</vt:lpstr>
      <vt:lpstr>Заказ!_xlnm._FilterDatabase</vt:lpstr>
      <vt:lpstr>'Избранный ассортимент'!_xlnm._FilterDatabase</vt:lpstr>
      <vt:lpstr>Настенные!_xlnm._FilterDatabase</vt:lpstr>
      <vt:lpstr>'Общая таблица'!_xlnm._FilterDatabase</vt:lpstr>
      <vt:lpstr>Островные!_xlnm._FilterDatabase</vt:lpstr>
      <vt:lpstr>'Островные Up&amp;Down'!_xlnm._FilterDatabase</vt:lpstr>
      <vt:lpstr>'Снятые с производства'!_xlnm._FilterDatabase</vt:lpstr>
      <vt:lpstr>'Соответствие угольных фильтров'!_xlnm._FilterDatabase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Black</dc:creator>
  <cp:lastModifiedBy>Black</cp:lastModifiedBy>
  <cp:revision>1</cp:revision>
  <cp:lastPrinted>1601-01-01T00:00:00Z</cp:lastPrinted>
  <dcterms:created xsi:type="dcterms:W3CDTF">2006-09-15T19:00:00Z</dcterms:created>
  <dcterms:modified xsi:type="dcterms:W3CDTF">2022-04-05T08:03:54Z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ntentTypeId">
    <vt:lpwstr>0x010100F75864FDBE21BD4D8013FDEAC5E7E485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MSIP_Label_9f4da2c4-5ed6-4de0-89ae-4f857111e79a_ActionId">
    <vt:lpwstr>faff93f9-e2c4-4e8c-bf5a-f771c56f4dc5</vt:lpwstr>
  </property>
  <property fmtid="{D5CDD505-2E9C-101B-9397-08002B2CF9AE}" pid="8" name="MSIP_Label_9f4da2c4-5ed6-4de0-89ae-4f857111e79a_ContentBits">
    <vt:lpwstr>0</vt:lpwstr>
  </property>
  <property fmtid="{D5CDD505-2E9C-101B-9397-08002B2CF9AE}" pid="9" name="MSIP_Label_9f4da2c4-5ed6-4de0-89ae-4f857111e79a_Enabled">
    <vt:lpwstr>true</vt:lpwstr>
  </property>
  <property fmtid="{D5CDD505-2E9C-101B-9397-08002B2CF9AE}" pid="10" name="MSIP_Label_9f4da2c4-5ed6-4de0-89ae-4f857111e79a_Method">
    <vt:lpwstr>Standard</vt:lpwstr>
  </property>
  <property fmtid="{D5CDD505-2E9C-101B-9397-08002B2CF9AE}" pid="11" name="MSIP_Label_9f4da2c4-5ed6-4de0-89ae-4f857111e79a_Name">
    <vt:lpwstr>General (not marked)</vt:lpwstr>
  </property>
  <property fmtid="{D5CDD505-2E9C-101B-9397-08002B2CF9AE}" pid="12" name="MSIP_Label_9f4da2c4-5ed6-4de0-89ae-4f857111e79a_SetDate">
    <vt:lpwstr>2021-02-24T14:57:09Z</vt:lpwstr>
  </property>
  <property fmtid="{D5CDD505-2E9C-101B-9397-08002B2CF9AE}" pid="13" name="MSIP_Label_9f4da2c4-5ed6-4de0-89ae-4f857111e79a_SiteId">
    <vt:lpwstr>bc3bbf01-f531-46bd-a22e-129fe76c0345</vt:lpwstr>
  </property>
  <property fmtid="{D5CDD505-2E9C-101B-9397-08002B2CF9AE}" pid="14" name="NXPowerLiteLastOptimized">
    <vt:lpwstr>1677754</vt:lpwstr>
  </property>
  <property fmtid="{D5CDD505-2E9C-101B-9397-08002B2CF9AE}" pid="15" name="NXPowerLiteSettings">
    <vt:lpwstr>C7000400038000</vt:lpwstr>
  </property>
  <property fmtid="{D5CDD505-2E9C-101B-9397-08002B2CF9AE}" pid="16" name="NXPowerLiteVersion">
    <vt:lpwstr>S9.0.1</vt:lpwstr>
  </property>
  <property fmtid="{D5CDD505-2E9C-101B-9397-08002B2CF9AE}" pid="17" name="ScaleCrop">
    <vt:bool>false</vt:bool>
  </property>
  <property fmtid="{D5CDD505-2E9C-101B-9397-08002B2CF9AE}" pid="18" name="ShareDoc">
    <vt:bool>false</vt:bool>
  </property>
</Properties>
</file>